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9375" windowHeight="4965" tabRatio="911" activeTab="11"/>
  </bookViews>
  <sheets>
    <sheet name="Form1 371" sheetId="1" r:id="rId1"/>
    <sheet name="Form1 671" sheetId="40" r:id="rId2"/>
    <sheet name="Form1 672" sheetId="39" r:id="rId3"/>
    <sheet name="Form2 371" sheetId="17" r:id="rId4"/>
    <sheet name="Form2 671" sheetId="43" r:id="rId5"/>
    <sheet name="Form2 672" sheetId="42" r:id="rId6"/>
    <sheet name="Form4b 371" sheetId="22" r:id="rId7"/>
    <sheet name="Form4b 671" sheetId="55" r:id="rId8"/>
    <sheet name="Form4b 672" sheetId="54" r:id="rId9"/>
    <sheet name="Form1 677" sheetId="38" r:id="rId10"/>
    <sheet name="Form2 677" sheetId="41" r:id="rId11"/>
    <sheet name="Form 4b 677" sheetId="53" r:id="rId12"/>
  </sheets>
  <calcPr calcId="125725"/>
</workbook>
</file>

<file path=xl/calcChain.xml><?xml version="1.0" encoding="utf-8"?>
<calcChain xmlns="http://schemas.openxmlformats.org/spreadsheetml/2006/main">
  <c r="M25" i="53"/>
  <c r="M25" i="55"/>
  <c r="M25" i="54"/>
  <c r="M25" i="22"/>
  <c r="M67" i="42"/>
  <c r="K67"/>
  <c r="H136" i="39" l="1"/>
  <c r="K67" i="17" l="1"/>
  <c r="H130" i="1"/>
  <c r="H129"/>
  <c r="K73" i="41"/>
  <c r="M28" i="53" s="1"/>
  <c r="I29" i="38"/>
  <c r="I36"/>
  <c r="I122"/>
  <c r="I85"/>
  <c r="I112"/>
  <c r="I177"/>
  <c r="I143" i="39"/>
  <c r="K73" i="42"/>
  <c r="M28" i="54" s="1"/>
  <c r="K73" i="43"/>
  <c r="M28" i="55" s="1"/>
  <c r="I85" i="40"/>
  <c r="I143"/>
  <c r="M73" i="41"/>
  <c r="M29" i="53" s="1"/>
  <c r="I43" i="38"/>
  <c r="I44" s="1"/>
  <c r="I52"/>
  <c r="I59"/>
  <c r="I66"/>
  <c r="I73"/>
  <c r="I74"/>
  <c r="I91"/>
  <c r="H94"/>
  <c r="I98" s="1"/>
  <c r="I105"/>
  <c r="I129"/>
  <c r="I136"/>
  <c r="I146"/>
  <c r="I163"/>
  <c r="I193" s="1"/>
  <c r="I171"/>
  <c r="I184"/>
  <c r="I191"/>
  <c r="I133" i="1"/>
  <c r="K73" i="17"/>
  <c r="M28" i="22"/>
  <c r="M59" i="42"/>
  <c r="M73" s="1"/>
  <c r="M29" i="54" s="1"/>
  <c r="M59" i="43"/>
  <c r="M73" s="1"/>
  <c r="M29" i="55" s="1"/>
  <c r="M68" i="17"/>
  <c r="M73" s="1"/>
  <c r="M29" i="22" s="1"/>
  <c r="I29" i="39"/>
  <c r="I44" s="1"/>
  <c r="I36"/>
  <c r="I43"/>
  <c r="I52"/>
  <c r="I59"/>
  <c r="I66"/>
  <c r="I73"/>
  <c r="I74"/>
  <c r="I85"/>
  <c r="I145" s="1"/>
  <c r="I91"/>
  <c r="I98"/>
  <c r="I105"/>
  <c r="I112"/>
  <c r="I119"/>
  <c r="I126"/>
  <c r="I133"/>
  <c r="J145"/>
  <c r="I160"/>
  <c r="I168"/>
  <c r="I174"/>
  <c r="I181"/>
  <c r="I188"/>
  <c r="I190"/>
  <c r="I29" i="40"/>
  <c r="I36"/>
  <c r="I43"/>
  <c r="I44"/>
  <c r="I52"/>
  <c r="I59"/>
  <c r="I66"/>
  <c r="I73"/>
  <c r="I74" s="1"/>
  <c r="I91"/>
  <c r="I145" s="1"/>
  <c r="I98"/>
  <c r="I105"/>
  <c r="I112"/>
  <c r="I119"/>
  <c r="I126"/>
  <c r="I133"/>
  <c r="I160"/>
  <c r="I168"/>
  <c r="I174"/>
  <c r="I181"/>
  <c r="I188"/>
  <c r="I190"/>
  <c r="J192"/>
  <c r="I29" i="1"/>
  <c r="I44" s="1"/>
  <c r="I36"/>
  <c r="I43"/>
  <c r="I52"/>
  <c r="I59"/>
  <c r="I66"/>
  <c r="I73"/>
  <c r="I74"/>
  <c r="I85"/>
  <c r="I145" s="1"/>
  <c r="I91"/>
  <c r="I98"/>
  <c r="I105"/>
  <c r="I112"/>
  <c r="I119"/>
  <c r="I126"/>
  <c r="I143"/>
  <c r="I160"/>
  <c r="I168"/>
  <c r="I174"/>
  <c r="I181"/>
  <c r="I188"/>
  <c r="I190"/>
  <c r="M30" i="53" l="1"/>
  <c r="I192" i="40"/>
  <c r="M14" i="55" s="1"/>
  <c r="M21" s="1"/>
  <c r="I192" i="39"/>
  <c r="M14" i="54" s="1"/>
  <c r="M21" s="1"/>
  <c r="M30" i="22"/>
  <c r="I148" i="38"/>
  <c r="I195" s="1"/>
  <c r="M14" i="53" s="1"/>
  <c r="M21" s="1"/>
  <c r="M30" i="55"/>
  <c r="I192" i="1"/>
  <c r="M14" i="22" s="1"/>
  <c r="M21" s="1"/>
  <c r="M30" i="54"/>
  <c r="M31" i="53" l="1"/>
  <c r="M34" s="1"/>
  <c r="M36" s="1"/>
  <c r="M31" i="22"/>
  <c r="M34" s="1"/>
  <c r="M36" s="1"/>
  <c r="M31" i="55"/>
  <c r="M34" s="1"/>
  <c r="M31" i="54"/>
  <c r="M34" s="1"/>
  <c r="M38" i="53" l="1"/>
  <c r="M39" s="1"/>
  <c r="M38" i="22"/>
  <c r="M39" s="1"/>
  <c r="M36" i="54"/>
  <c r="M38"/>
  <c r="M39" s="1"/>
  <c r="M36" i="55"/>
  <c r="M38"/>
  <c r="M39" s="1"/>
</calcChain>
</file>

<file path=xl/sharedStrings.xml><?xml version="1.0" encoding="utf-8"?>
<sst xmlns="http://schemas.openxmlformats.org/spreadsheetml/2006/main" count="1328" uniqueCount="282">
  <si>
    <t>BUDGET ESTIMATE FOR</t>
  </si>
  <si>
    <t>(Office, Board, Commission, Department, Institution or Fund)</t>
  </si>
  <si>
    <t>(If County Budget, Enter County Name)</t>
  </si>
  <si>
    <t>Total</t>
  </si>
  <si>
    <t>Items</t>
  </si>
  <si>
    <t>Estimate</t>
  </si>
  <si>
    <t>Approved</t>
  </si>
  <si>
    <t>PERSONAL SERVICES</t>
  </si>
  <si>
    <t>Salaries and Wages</t>
  </si>
  <si>
    <t>Employee Benefits</t>
  </si>
  <si>
    <t>Other Personal Services</t>
  </si>
  <si>
    <t>Total Personal Services</t>
  </si>
  <si>
    <t>SUPPLIES</t>
  </si>
  <si>
    <t>Office Supplies</t>
  </si>
  <si>
    <t>Operating Supplies</t>
  </si>
  <si>
    <t>Repair and Maintenance Supplies</t>
  </si>
  <si>
    <t>Other Supplies</t>
  </si>
  <si>
    <t>Total Supplies</t>
  </si>
  <si>
    <t>OTHER SERVICES AND CHARGES</t>
  </si>
  <si>
    <t>Professional Services</t>
  </si>
  <si>
    <t>Communication and Transportation</t>
  </si>
  <si>
    <t>Printing and Advertising</t>
  </si>
  <si>
    <t>Insurance</t>
  </si>
  <si>
    <t>Utility Services</t>
  </si>
  <si>
    <t>Repairs and Maintenance</t>
  </si>
  <si>
    <t>Rentals</t>
  </si>
  <si>
    <t>Debt Service</t>
  </si>
  <si>
    <t>Other Services and Charges</t>
  </si>
  <si>
    <t>Total Other Services and Charges</t>
  </si>
  <si>
    <t>CAPITAL OUTLAYS</t>
  </si>
  <si>
    <t>Land</t>
  </si>
  <si>
    <t>Buildings</t>
  </si>
  <si>
    <t>Improvements Other Than Buildings</t>
  </si>
  <si>
    <t>Machinery and Equipment</t>
  </si>
  <si>
    <t>Other Capital Outlays</t>
  </si>
  <si>
    <t>Total Capital Outlay</t>
  </si>
  <si>
    <t>TOTAL BUDGET ESTIMATE</t>
  </si>
  <si>
    <t>(Name of Office, Board, Commission, Department, Institution or Fund)</t>
  </si>
  <si>
    <t>day of</t>
  </si>
  <si>
    <t>PRESCRIBED BY DEPARTMENT OF LOCAL GOVERNMENT FINANCE</t>
  </si>
  <si>
    <t>Budget Form No. 1 (Rev. 2002)</t>
  </si>
  <si>
    <t>APPROVED BY STATE BOARD OF ACCOUNTS</t>
  </si>
  <si>
    <t>(If City, Town or Fire Protection District Budget, Enter Name)</t>
  </si>
  <si>
    <t xml:space="preserve"> ID    YEAR   CO    TYPE      KEY</t>
  </si>
  <si>
    <t>(I) (We) herby certify that the foregoing is a true and fair estimate of the necessary expense of the</t>
  </si>
  <si>
    <t>Dated this</t>
  </si>
  <si>
    <t>City &amp; Town Budget Form No. 2 (Rev. 2002)</t>
  </si>
  <si>
    <t>APPROVED BY THE STATE BOARD OF ACCOUNTS</t>
  </si>
  <si>
    <t>ID</t>
  </si>
  <si>
    <t>YEAR</t>
  </si>
  <si>
    <t>CO</t>
  </si>
  <si>
    <t>TYPE</t>
  </si>
  <si>
    <t>KEY</t>
  </si>
  <si>
    <t>FROM SOURCES OTHER THAN GENERAL PROPERTY TAXES</t>
  </si>
  <si>
    <t>ESTIMATED AMOUNTS TO BE RECEIVED</t>
  </si>
  <si>
    <t>~A~</t>
  </si>
  <si>
    <t>~X~</t>
  </si>
  <si>
    <t>~B~</t>
  </si>
  <si>
    <t>Department of</t>
  </si>
  <si>
    <t>to</t>
  </si>
  <si>
    <t>Local</t>
  </si>
  <si>
    <t>Governmental Finance</t>
  </si>
  <si>
    <t>OTHER TAXES:</t>
  </si>
  <si>
    <t>0201</t>
  </si>
  <si>
    <t>Financial Institutions Tax……………………………..</t>
  </si>
  <si>
    <t xml:space="preserve"> </t>
  </si>
  <si>
    <t>0202</t>
  </si>
  <si>
    <t>License Excise Tax…………………………………</t>
  </si>
  <si>
    <t>0203</t>
  </si>
  <si>
    <t>CAGIT Certified Shares............................................</t>
  </si>
  <si>
    <t>0204</t>
  </si>
  <si>
    <t>CAGIT Property Tax Replacement Credit...............</t>
  </si>
  <si>
    <t>xxxxxxxxxx</t>
  </si>
  <si>
    <t>0212</t>
  </si>
  <si>
    <t>County Option Income Tax (COIT)................................…</t>
  </si>
  <si>
    <t>0217</t>
  </si>
  <si>
    <t xml:space="preserve">CVET Commercial Vehicle Excise Tax……………... </t>
  </si>
  <si>
    <t>0207</t>
  </si>
  <si>
    <t>Wheeltax…………………………………………….</t>
  </si>
  <si>
    <t>0206</t>
  </si>
  <si>
    <t>Surtax………………………………………………..</t>
  </si>
  <si>
    <t>LICENSES AND PERMITS:</t>
  </si>
  <si>
    <t>3101</t>
  </si>
  <si>
    <t>Dog Licenses.........................……..........................</t>
  </si>
  <si>
    <t>3102</t>
  </si>
  <si>
    <t>Cable TV…………………..…………………………..</t>
  </si>
  <si>
    <t>.........…….............</t>
  </si>
  <si>
    <t>3201</t>
  </si>
  <si>
    <t>Building Permits...............................………...................</t>
  </si>
  <si>
    <t>3202</t>
  </si>
  <si>
    <t>Street and Curb Cut Permits................……...............</t>
  </si>
  <si>
    <t>INTERGOVERNMENTAL REVENUE:</t>
  </si>
  <si>
    <t>1121</t>
  </si>
  <si>
    <t>Federal Matching Funds............................................</t>
  </si>
  <si>
    <t>1300</t>
  </si>
  <si>
    <t>Federal payments in Lieu of Taxes............................</t>
  </si>
  <si>
    <t>1399</t>
  </si>
  <si>
    <t>Motor Vehicle Highway Distributions................................</t>
  </si>
  <si>
    <t>1417</t>
  </si>
  <si>
    <t>Local Road and Street …………….................................</t>
  </si>
  <si>
    <t>1501</t>
  </si>
  <si>
    <t>Liquor Excise Tax Distributions..................................</t>
  </si>
  <si>
    <t>1502</t>
  </si>
  <si>
    <t>Alcohol Beverage Gallonage Tax Distribution...................</t>
  </si>
  <si>
    <t>1503</t>
  </si>
  <si>
    <t>Cigarette Tax Distribution-General............................</t>
  </si>
  <si>
    <t>1504</t>
  </si>
  <si>
    <t>Cigarette Tax to CCIF..................................................</t>
  </si>
  <si>
    <t>1505</t>
  </si>
  <si>
    <t>Cigarette Tax-Fire Pension Fund................................</t>
  </si>
  <si>
    <t>1506</t>
  </si>
  <si>
    <t>Cigarette Tax-Police Pension Fund.............................</t>
  </si>
  <si>
    <t>1600</t>
  </si>
  <si>
    <t>State Payments in  Lieu of Taxes...............................</t>
  </si>
  <si>
    <t>CHARGES FOR SERVICES:</t>
  </si>
  <si>
    <t>2206</t>
  </si>
  <si>
    <t>Fire Protection Contracts.........................................</t>
  </si>
  <si>
    <t>2501</t>
  </si>
  <si>
    <t>Dog Pound Receipts................................................</t>
  </si>
  <si>
    <t>FINES AND FORFEITURES:</t>
  </si>
  <si>
    <t>4101</t>
  </si>
  <si>
    <t>Court Docket Fees...................................................</t>
  </si>
  <si>
    <t>4104</t>
  </si>
  <si>
    <t>Ordinance Violations...............................................</t>
  </si>
  <si>
    <t>MISCELLANEOUS REVENUE:</t>
  </si>
  <si>
    <t>6100</t>
  </si>
  <si>
    <t>Interest on Investments................…...........................</t>
  </si>
  <si>
    <t>6200</t>
  </si>
  <si>
    <t>Rental Property.................….......................................</t>
  </si>
  <si>
    <t>6500</t>
  </si>
  <si>
    <t>Miscellaneous Revenue……………………....………</t>
  </si>
  <si>
    <t>OTHER FINANCING SOURCES:</t>
  </si>
  <si>
    <t>5201</t>
  </si>
  <si>
    <t>Transfer from Parking Meter Fund..........................</t>
  </si>
  <si>
    <t>5202</t>
  </si>
  <si>
    <t>Transfer from CCIF..................................................</t>
  </si>
  <si>
    <t>5205</t>
  </si>
  <si>
    <t>Transfer from _____________Utility.......................</t>
  </si>
  <si>
    <t>........................</t>
  </si>
  <si>
    <t>9999</t>
  </si>
  <si>
    <t>Total Columns A and B............................</t>
  </si>
  <si>
    <t>Line 8A</t>
  </si>
  <si>
    <t>Line 8B</t>
  </si>
  <si>
    <t xml:space="preserve">NOTE:  </t>
  </si>
  <si>
    <t>Col. A is for the period from July 1 to December 31 of the present year.</t>
  </si>
  <si>
    <t>Col. B is for the period from January 1 to December 31 of the incoming year.</t>
  </si>
  <si>
    <t>Cols. X are reserved for the Department of Local Government Finance.</t>
  </si>
  <si>
    <t>(CAGIT) means County Adjusted Gross Income Tax.</t>
  </si>
  <si>
    <t>(NOT TO BE PUBLISHED)</t>
  </si>
  <si>
    <t>1.</t>
  </si>
  <si>
    <t>6.</t>
  </si>
  <si>
    <t>7.</t>
  </si>
  <si>
    <t>2.</t>
  </si>
  <si>
    <t>3.</t>
  </si>
  <si>
    <t>4.</t>
  </si>
  <si>
    <t>5.</t>
  </si>
  <si>
    <t>TAXING UNIT</t>
  </si>
  <si>
    <t>COUNTY</t>
  </si>
  <si>
    <t>BUDGET</t>
  </si>
  <si>
    <t>TAX ADJUSTMENT</t>
  </si>
  <si>
    <t>BOARD</t>
  </si>
  <si>
    <t>Budget Form 4-B (rev. 2002)</t>
  </si>
  <si>
    <t>FUND</t>
  </si>
  <si>
    <t>BUDGET ESTIMATE - FINANCIAL STATEMENT - PROPOSED TAX RATE</t>
  </si>
  <si>
    <t xml:space="preserve">NET ASSESSED VALUATION </t>
  </si>
  <si>
    <t>(This form is to be prepared for each fund that requires either a tax rate or an appropriation)</t>
  </si>
  <si>
    <t>AMOUNT USED TO</t>
  </si>
  <si>
    <t>CONTROL BOARD</t>
  </si>
  <si>
    <t>COMPUTE PUBLISHED</t>
  </si>
  <si>
    <t>APPROPRIATING</t>
  </si>
  <si>
    <t>AND DLGF FINAL</t>
  </si>
  <si>
    <t>FUNDS REQUIRED FOR EXPENSES TO DECEMBER 31st OF INCOMING YEAR:</t>
  </si>
  <si>
    <t>BODY</t>
  </si>
  <si>
    <t>ACTION</t>
  </si>
  <si>
    <t>Total budget estimate for incoming year</t>
  </si>
  <si>
    <t>Necessary expenditures, July 1 to December 31 of present year, to be made from appropriation</t>
  </si>
  <si>
    <t>unexpended</t>
  </si>
  <si>
    <t>Additional appropriation necessary to be made July 1 to December 31 of present year</t>
  </si>
  <si>
    <t>Outstanding temporary loans</t>
  </si>
  <si>
    <t>a.  To be paid not included in lines 2 or 3</t>
  </si>
  <si>
    <t>b.  Not repaid by December 31 of present year</t>
  </si>
  <si>
    <t>Total funds required (add lines 1, 2, 3, 4a and 4b)</t>
  </si>
  <si>
    <t>FUNDS ON HAND TO BE RECEIVED FROM SOURCES OTHER THAN PROPOSED TAX LEVY:</t>
  </si>
  <si>
    <t>Actual cash balance, June 30 of present year (including cash investments)</t>
  </si>
  <si>
    <t>8.</t>
  </si>
  <si>
    <t>Miscellaneous revenue to be received July 1 of present year to December 31 of incoming year</t>
  </si>
  <si>
    <t>(Schedule on File):</t>
  </si>
  <si>
    <t>a.  Total Column A Budget Form 2</t>
  </si>
  <si>
    <t>b.  Total Column B Budget Form 2</t>
  </si>
  <si>
    <t>9.</t>
  </si>
  <si>
    <t>TOTAL FUNDS (add lines 6, 7, 8a and 8b)</t>
  </si>
  <si>
    <t>10.</t>
  </si>
  <si>
    <t>Net amount to be raised for expenses to December 31 of incoming year (deduct line 9 from line 5)</t>
  </si>
  <si>
    <t>11.</t>
  </si>
  <si>
    <t>Operating balance (not in excess of expense January 1 to June 30, less miscellaneous revenue for</t>
  </si>
  <si>
    <t>same period)</t>
  </si>
  <si>
    <t>12.</t>
  </si>
  <si>
    <t>Amount to be raised by tax levy (add lines 10 and 11)</t>
  </si>
  <si>
    <t>13.</t>
  </si>
  <si>
    <t>Property Tax Replacement Credit from Local Option Tax</t>
  </si>
  <si>
    <t>14.</t>
  </si>
  <si>
    <t>NET AMOUNT TO BE RAISED BY TAX LEVY (deduct line 13 from line 12)</t>
  </si>
  <si>
    <t>15.</t>
  </si>
  <si>
    <t>Levy Excess Fund applied to current budget</t>
  </si>
  <si>
    <t>XXXXXXXXXXXXXX</t>
  </si>
  <si>
    <t>16.</t>
  </si>
  <si>
    <t>Net amount to be raised</t>
  </si>
  <si>
    <t>17.</t>
  </si>
  <si>
    <t>Net Tax Rate on each one hundred dollars of taxable property</t>
  </si>
  <si>
    <t>Gary Sanitary District</t>
  </si>
  <si>
    <t>Principal</t>
  </si>
  <si>
    <t>Interest</t>
  </si>
  <si>
    <t>Miscellaneous Fees &amp; Charges</t>
  </si>
  <si>
    <t>Board of Commissioners</t>
  </si>
  <si>
    <t>FUND 371 - DEBT SERVICE FUND</t>
  </si>
  <si>
    <t>FUND 671 - SEWER OPERATING FUND</t>
  </si>
  <si>
    <t>FUND 672 - SOLID WASTE FUND</t>
  </si>
  <si>
    <t>8280</t>
  </si>
  <si>
    <t>SPEC</t>
  </si>
  <si>
    <r>
      <t xml:space="preserve">CITY, TOWN, FIRE PROT. DISTR. </t>
    </r>
    <r>
      <rPr>
        <u/>
        <sz val="8"/>
        <rFont val="Arial"/>
        <family val="2"/>
      </rPr>
      <t>GARY SANITARY DISTRICT</t>
    </r>
  </si>
  <si>
    <t>LAKE</t>
  </si>
  <si>
    <r>
      <t xml:space="preserve">ESTIMATE  OF  MISCELLANEOUS  REVENUES </t>
    </r>
    <r>
      <rPr>
        <b/>
        <u/>
        <sz val="9"/>
        <rFont val="Arial"/>
        <family val="2"/>
      </rPr>
      <t>DEBT SERVICE FUND</t>
    </r>
  </si>
  <si>
    <t>COUNTY, INDIANA</t>
  </si>
  <si>
    <t>8201</t>
  </si>
  <si>
    <r>
      <t xml:space="preserve">ESTIMATE  OF  MISCELLANEOUS  REVENUES </t>
    </r>
    <r>
      <rPr>
        <b/>
        <u/>
        <sz val="9"/>
        <rFont val="Arial"/>
        <family val="2"/>
      </rPr>
      <t>SEWER OPERATING FUND</t>
    </r>
  </si>
  <si>
    <r>
      <t xml:space="preserve">ESTIMATE  OF  MISCELLANEOUS  REVENUES </t>
    </r>
    <r>
      <rPr>
        <b/>
        <u/>
        <sz val="9"/>
        <rFont val="Arial"/>
        <family val="2"/>
      </rPr>
      <t>SOLID WASTE FUND</t>
    </r>
  </si>
  <si>
    <r>
      <t xml:space="preserve">ESTIMATE  OF  MISCELLANEOUS  REVENUES </t>
    </r>
    <r>
      <rPr>
        <b/>
        <u/>
        <sz val="9"/>
        <rFont val="Arial"/>
        <family val="2"/>
      </rPr>
      <t>STORM WATER MANAGEMENT FUND</t>
    </r>
  </si>
  <si>
    <t>8208</t>
  </si>
  <si>
    <t>0907</t>
  </si>
  <si>
    <t>FUND 677 - STORM WATER MANAGEMENT FUND</t>
  </si>
  <si>
    <t>Legal</t>
  </si>
  <si>
    <t>Engineering &amp; Surveying</t>
  </si>
  <si>
    <t>Financial &amp; Accounting</t>
  </si>
  <si>
    <t>Liability Insurance</t>
  </si>
  <si>
    <t>Purchase Power - Storm Water Lift Stations</t>
  </si>
  <si>
    <t>Bank Charges</t>
  </si>
  <si>
    <t>Storm Water Drainage Facilities</t>
  </si>
  <si>
    <t>Printing &amp; Advertising</t>
  </si>
  <si>
    <t>Travel</t>
  </si>
  <si>
    <t>Contractual Services</t>
  </si>
  <si>
    <t>Merrillville</t>
  </si>
  <si>
    <t>Hobart</t>
  </si>
  <si>
    <t>Lake Station</t>
  </si>
  <si>
    <t>Gary Storm Water Management District</t>
  </si>
  <si>
    <t>Board of Directors</t>
  </si>
  <si>
    <r>
      <t xml:space="preserve">CITY, TOWN, FIRE PROT. DISTR. </t>
    </r>
    <r>
      <rPr>
        <u/>
        <sz val="8"/>
        <rFont val="Arial"/>
        <family val="2"/>
      </rPr>
      <t>GARY STORM WATER MANAGEMENT DISTRICT</t>
    </r>
  </si>
  <si>
    <t>TAXING UNIT  GARY STORM WATER MANAGEMENT DISTRICT</t>
  </si>
  <si>
    <t>STORM WATER MANAGEMENT</t>
  </si>
  <si>
    <t xml:space="preserve">COUNTY </t>
  </si>
  <si>
    <t>GARY SANITARY DISTRICT</t>
  </si>
  <si>
    <t>SEWER OPERATING</t>
  </si>
  <si>
    <t>SOLID WASTE</t>
  </si>
  <si>
    <t>DEBT SERVICE FUND</t>
  </si>
  <si>
    <t>Director</t>
  </si>
  <si>
    <t>President</t>
  </si>
  <si>
    <t>Vice-President</t>
  </si>
  <si>
    <t>Secretary</t>
  </si>
  <si>
    <t>Commissioner</t>
  </si>
  <si>
    <t>Taxes to be collected, present year</t>
  </si>
  <si>
    <t>Inspections/Mapping/Sewer Marketing</t>
  </si>
  <si>
    <t>C.B. Engineering Assistance</t>
  </si>
  <si>
    <t>Salaries and Wages - Full Time</t>
  </si>
  <si>
    <t>Salaries and Wages - Part Time</t>
  </si>
  <si>
    <t>Contractual Maintenance - Allied Waste</t>
  </si>
  <si>
    <t>Garbage Fees</t>
  </si>
  <si>
    <t>Health Insurance</t>
  </si>
  <si>
    <t>Life Insurance</t>
  </si>
  <si>
    <t>PERF</t>
  </si>
  <si>
    <t>FICA</t>
  </si>
  <si>
    <t>Loan Repayment</t>
  </si>
  <si>
    <t>for the calendar year 2012 for the purposes therein specified.</t>
  </si>
  <si>
    <t>8280  2012  45  SPEC</t>
  </si>
  <si>
    <t>For Calendar Year 2012</t>
  </si>
  <si>
    <t>8201  2012  45  SPEC</t>
  </si>
  <si>
    <t>8208  2012  45  SPEC</t>
  </si>
  <si>
    <t xml:space="preserve">     FOR USE IN PREPARATION OF ESTIMATE OF FUNDS TO BE RAISED, YEAR 2012</t>
  </si>
  <si>
    <t>Jan. 1, 2012</t>
  </si>
  <si>
    <t>Dec. 31, 2012</t>
  </si>
  <si>
    <t>0907  2012  45  SPEC</t>
  </si>
  <si>
    <t>Storm Water User Fee</t>
  </si>
  <si>
    <t>, 2011.</t>
  </si>
  <si>
    <t>Contractual Maintenance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</si>
</sst>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#,##0.0000"/>
  </numFmts>
  <fonts count="20">
    <font>
      <sz val="10"/>
      <name val="Arial"/>
    </font>
    <font>
      <b/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</font>
    <font>
      <vertAlign val="subscript"/>
      <sz val="8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sz val="11"/>
      <name val="Arial"/>
      <family val="2"/>
    </font>
    <font>
      <u/>
      <sz val="6"/>
      <name val="Arial"/>
      <family val="2"/>
    </font>
    <font>
      <u/>
      <sz val="8"/>
      <name val="Arial"/>
      <family val="2"/>
    </font>
    <font>
      <b/>
      <u/>
      <sz val="9"/>
      <name val="Arial"/>
      <family val="2"/>
    </font>
    <font>
      <u/>
      <sz val="8"/>
      <name val="Arial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0" applyFont="1" applyAlignment="1"/>
    <xf numFmtId="0" fontId="3" fillId="0" borderId="0" xfId="0" applyFont="1"/>
    <xf numFmtId="1" fontId="0" fillId="0" borderId="0" xfId="1" applyNumberFormat="1" applyFont="1"/>
    <xf numFmtId="1" fontId="3" fillId="0" borderId="0" xfId="1" applyNumberFormat="1" applyFont="1"/>
    <xf numFmtId="0" fontId="0" fillId="0" borderId="0" xfId="0" applyAlignment="1"/>
    <xf numFmtId="0" fontId="0" fillId="0" borderId="1" xfId="0" applyBorder="1" applyAlignment="1"/>
    <xf numFmtId="0" fontId="0" fillId="0" borderId="1" xfId="0" applyBorder="1"/>
    <xf numFmtId="1" fontId="0" fillId="0" borderId="1" xfId="1" applyNumberFormat="1" applyFont="1" applyBorder="1"/>
    <xf numFmtId="1" fontId="0" fillId="0" borderId="0" xfId="1" applyNumberFormat="1" applyFont="1" applyBorder="1"/>
    <xf numFmtId="0" fontId="0" fillId="0" borderId="2" xfId="0" applyBorder="1" applyAlignment="1"/>
    <xf numFmtId="0" fontId="0" fillId="0" borderId="2" xfId="0" applyBorder="1"/>
    <xf numFmtId="1" fontId="0" fillId="0" borderId="2" xfId="1" applyNumberFormat="1" applyFont="1" applyBorder="1"/>
    <xf numFmtId="1" fontId="0" fillId="0" borderId="3" xfId="1" applyNumberFormat="1" applyFont="1" applyBorder="1"/>
    <xf numFmtId="1" fontId="0" fillId="0" borderId="3" xfId="1" applyNumberFormat="1" applyFont="1" applyBorder="1" applyAlignment="1">
      <alignment horizontal="center"/>
    </xf>
    <xf numFmtId="1" fontId="0" fillId="0" borderId="4" xfId="1" applyNumberFormat="1" applyFont="1" applyBorder="1" applyAlignment="1">
      <alignment horizontal="center"/>
    </xf>
    <xf numFmtId="0" fontId="0" fillId="0" borderId="0" xfId="0" applyBorder="1"/>
    <xf numFmtId="1" fontId="0" fillId="0" borderId="4" xfId="1" applyNumberFormat="1" applyFont="1" applyBorder="1"/>
    <xf numFmtId="1" fontId="0" fillId="0" borderId="5" xfId="1" applyNumberFormat="1" applyFont="1" applyBorder="1"/>
    <xf numFmtId="1" fontId="3" fillId="0" borderId="0" xfId="1" applyNumberFormat="1" applyFont="1" applyAlignment="1">
      <alignment horizontal="centerContinuous"/>
    </xf>
    <xf numFmtId="1" fontId="0" fillId="0" borderId="0" xfId="1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Border="1" applyAlignment="1"/>
    <xf numFmtId="43" fontId="0" fillId="0" borderId="3" xfId="1" applyFont="1" applyBorder="1"/>
    <xf numFmtId="43" fontId="0" fillId="0" borderId="4" xfId="1" applyFont="1" applyBorder="1"/>
    <xf numFmtId="1" fontId="0" fillId="0" borderId="0" xfId="1" applyNumberFormat="1" applyFont="1" applyBorder="1" applyAlignment="1">
      <alignment horizontal="centerContinuous"/>
    </xf>
    <xf numFmtId="1" fontId="0" fillId="0" borderId="6" xfId="1" applyNumberFormat="1" applyFont="1" applyBorder="1"/>
    <xf numFmtId="1" fontId="0" fillId="0" borderId="7" xfId="1" applyNumberFormat="1" applyFont="1" applyBorder="1"/>
    <xf numFmtId="0" fontId="0" fillId="0" borderId="0" xfId="0" applyAlignment="1">
      <alignment horizontal="right"/>
    </xf>
    <xf numFmtId="1" fontId="0" fillId="0" borderId="8" xfId="1" applyNumberFormat="1" applyFont="1" applyBorder="1"/>
    <xf numFmtId="0" fontId="6" fillId="0" borderId="0" xfId="0" applyFont="1" applyAlignment="1"/>
    <xf numFmtId="1" fontId="0" fillId="0" borderId="9" xfId="1" applyNumberFormat="1" applyFont="1" applyBorder="1"/>
    <xf numFmtId="43" fontId="0" fillId="0" borderId="10" xfId="1" applyNumberFormat="1" applyFont="1" applyBorder="1"/>
    <xf numFmtId="43" fontId="0" fillId="0" borderId="11" xfId="1" applyFont="1" applyBorder="1"/>
    <xf numFmtId="43" fontId="0" fillId="0" borderId="6" xfId="1" applyFont="1" applyBorder="1"/>
    <xf numFmtId="1" fontId="0" fillId="0" borderId="12" xfId="1" applyNumberFormat="1" applyFont="1" applyBorder="1"/>
    <xf numFmtId="0" fontId="5" fillId="0" borderId="0" xfId="0" applyFont="1" applyAlignment="1">
      <alignment horizontal="center"/>
    </xf>
    <xf numFmtId="44" fontId="7" fillId="0" borderId="4" xfId="2" applyFont="1" applyBorder="1"/>
    <xf numFmtId="44" fontId="0" fillId="0" borderId="9" xfId="2" applyFont="1" applyBorder="1"/>
    <xf numFmtId="44" fontId="7" fillId="0" borderId="9" xfId="2" applyFont="1" applyBorder="1"/>
    <xf numFmtId="44" fontId="7" fillId="0" borderId="12" xfId="2" applyFont="1" applyBorder="1"/>
    <xf numFmtId="44" fontId="7" fillId="0" borderId="13" xfId="2" applyFont="1" applyBorder="1"/>
    <xf numFmtId="44" fontId="7" fillId="0" borderId="5" xfId="2" applyFont="1" applyBorder="1"/>
    <xf numFmtId="49" fontId="6" fillId="0" borderId="0" xfId="0" applyNumberFormat="1" applyFont="1"/>
    <xf numFmtId="0" fontId="6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49" fontId="0" fillId="0" borderId="0" xfId="0" applyNumberFormat="1"/>
    <xf numFmtId="0" fontId="8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0" fillId="0" borderId="2" xfId="0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3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10" fillId="0" borderId="0" xfId="0" applyNumberFormat="1" applyFont="1"/>
    <xf numFmtId="0" fontId="1" fillId="0" borderId="0" xfId="0" applyFont="1"/>
    <xf numFmtId="0" fontId="0" fillId="0" borderId="3" xfId="0" applyBorder="1"/>
    <xf numFmtId="0" fontId="0" fillId="0" borderId="7" xfId="0" applyBorder="1"/>
    <xf numFmtId="43" fontId="2" fillId="0" borderId="4" xfId="1" applyBorder="1"/>
    <xf numFmtId="43" fontId="2" fillId="0" borderId="14" xfId="1" applyBorder="1"/>
    <xf numFmtId="43" fontId="2" fillId="0" borderId="4" xfId="1" applyBorder="1" applyAlignment="1">
      <alignment horizontal="center"/>
    </xf>
    <xf numFmtId="43" fontId="2" fillId="0" borderId="15" xfId="1" applyBorder="1"/>
    <xf numFmtId="43" fontId="2" fillId="0" borderId="3" xfId="1" applyBorder="1"/>
    <xf numFmtId="43" fontId="2" fillId="0" borderId="7" xfId="1" applyBorder="1"/>
    <xf numFmtId="49" fontId="3" fillId="0" borderId="0" xfId="0" applyNumberFormat="1" applyFont="1" applyBorder="1" applyAlignment="1">
      <alignment horizontal="center"/>
    </xf>
    <xf numFmtId="49" fontId="3" fillId="0" borderId="1" xfId="0" applyNumberFormat="1" applyFont="1" applyBorder="1"/>
    <xf numFmtId="0" fontId="0" fillId="0" borderId="15" xfId="0" applyBorder="1"/>
    <xf numFmtId="49" fontId="3" fillId="0" borderId="0" xfId="0" applyNumberFormat="1" applyFont="1" applyBorder="1"/>
    <xf numFmtId="43" fontId="2" fillId="0" borderId="16" xfId="1" applyBorder="1"/>
    <xf numFmtId="43" fontId="2" fillId="0" borderId="5" xfId="1" applyBorder="1"/>
    <xf numFmtId="43" fontId="2" fillId="0" borderId="8" xfId="1" applyBorder="1"/>
    <xf numFmtId="49" fontId="0" fillId="0" borderId="2" xfId="0" applyNumberFormat="1" applyBorder="1"/>
    <xf numFmtId="0" fontId="5" fillId="0" borderId="5" xfId="0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0" fillId="0" borderId="17" xfId="0" applyBorder="1"/>
    <xf numFmtId="0" fontId="12" fillId="0" borderId="0" xfId="0" applyFont="1"/>
    <xf numFmtId="0" fontId="12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3" fillId="0" borderId="0" xfId="0" applyFont="1" applyAlignment="1">
      <alignment horizontal="centerContinuous"/>
    </xf>
    <xf numFmtId="0" fontId="13" fillId="0" borderId="2" xfId="0" applyFont="1" applyBorder="1" applyAlignment="1">
      <alignment horizontal="centerContinuous"/>
    </xf>
    <xf numFmtId="0" fontId="13" fillId="0" borderId="18" xfId="0" applyFont="1" applyBorder="1"/>
    <xf numFmtId="0" fontId="13" fillId="0" borderId="3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5" fillId="0" borderId="20" xfId="0" applyFont="1" applyBorder="1"/>
    <xf numFmtId="0" fontId="13" fillId="0" borderId="4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49" fontId="13" fillId="0" borderId="20" xfId="0" applyNumberFormat="1" applyFont="1" applyBorder="1" applyAlignment="1">
      <alignment horizontal="left"/>
    </xf>
    <xf numFmtId="4" fontId="13" fillId="0" borderId="4" xfId="0" applyNumberFormat="1" applyFont="1" applyBorder="1"/>
    <xf numFmtId="4" fontId="13" fillId="0" borderId="21" xfId="0" applyNumberFormat="1" applyFont="1" applyBorder="1"/>
    <xf numFmtId="49" fontId="13" fillId="0" borderId="18" xfId="0" applyNumberFormat="1" applyFont="1" applyBorder="1" applyAlignment="1">
      <alignment horizontal="left"/>
    </xf>
    <xf numFmtId="4" fontId="13" fillId="0" borderId="3" xfId="0" applyNumberFormat="1" applyFont="1" applyBorder="1"/>
    <xf numFmtId="4" fontId="13" fillId="0" borderId="19" xfId="0" applyNumberFormat="1" applyFont="1" applyBorder="1"/>
    <xf numFmtId="49" fontId="15" fillId="0" borderId="20" xfId="0" applyNumberFormat="1" applyFont="1" applyBorder="1" applyAlignment="1">
      <alignment horizontal="left"/>
    </xf>
    <xf numFmtId="49" fontId="13" fillId="0" borderId="22" xfId="0" applyNumberFormat="1" applyFont="1" applyBorder="1" applyAlignment="1">
      <alignment horizontal="left"/>
    </xf>
    <xf numFmtId="0" fontId="13" fillId="0" borderId="23" xfId="0" applyFont="1" applyBorder="1"/>
    <xf numFmtId="4" fontId="13" fillId="0" borderId="16" xfId="0" applyNumberFormat="1" applyFont="1" applyBorder="1"/>
    <xf numFmtId="4" fontId="13" fillId="0" borderId="24" xfId="0" applyNumberFormat="1" applyFont="1" applyBorder="1"/>
    <xf numFmtId="4" fontId="13" fillId="0" borderId="4" xfId="0" applyNumberFormat="1" applyFont="1" applyBorder="1" applyAlignment="1">
      <alignment horizontal="center"/>
    </xf>
    <xf numFmtId="49" fontId="13" fillId="0" borderId="25" xfId="0" applyNumberFormat="1" applyFont="1" applyBorder="1" applyAlignment="1">
      <alignment horizontal="left"/>
    </xf>
    <xf numFmtId="0" fontId="13" fillId="0" borderId="2" xfId="0" applyFont="1" applyBorder="1"/>
    <xf numFmtId="4" fontId="13" fillId="0" borderId="5" xfId="0" applyNumberFormat="1" applyFont="1" applyBorder="1"/>
    <xf numFmtId="4" fontId="13" fillId="0" borderId="26" xfId="0" applyNumberFormat="1" applyFont="1" applyBorder="1"/>
    <xf numFmtId="43" fontId="13" fillId="0" borderId="4" xfId="1" applyFont="1" applyBorder="1"/>
    <xf numFmtId="0" fontId="16" fillId="0" borderId="0" xfId="0" applyFont="1" applyAlignment="1"/>
    <xf numFmtId="0" fontId="19" fillId="0" borderId="0" xfId="0" applyFont="1" applyAlignment="1">
      <alignment horizontal="center"/>
    </xf>
    <xf numFmtId="15" fontId="3" fillId="0" borderId="3" xfId="0" applyNumberFormat="1" applyFont="1" applyBorder="1" applyAlignment="1">
      <alignment horizontal="center"/>
    </xf>
    <xf numFmtId="15" fontId="3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13" fillId="0" borderId="1" xfId="0" applyFont="1" applyBorder="1" applyAlignment="1"/>
    <xf numFmtId="4" fontId="13" fillId="0" borderId="4" xfId="0" applyNumberFormat="1" applyFont="1" applyFill="1" applyBorder="1"/>
    <xf numFmtId="43" fontId="2" fillId="0" borderId="4" xfId="1" applyFont="1" applyBorder="1"/>
    <xf numFmtId="165" fontId="13" fillId="0" borderId="5" xfId="0" applyNumberFormat="1" applyFont="1" applyBorder="1"/>
    <xf numFmtId="0" fontId="0" fillId="0" borderId="1" xfId="0" quotePrefix="1" applyBorder="1"/>
    <xf numFmtId="41" fontId="13" fillId="0" borderId="0" xfId="0" applyNumberFormat="1" applyFont="1"/>
    <xf numFmtId="43" fontId="13" fillId="0" borderId="0" xfId="0" applyNumberFormat="1" applyFont="1"/>
    <xf numFmtId="41" fontId="0" fillId="0" borderId="3" xfId="1" applyNumberFormat="1" applyFont="1" applyBorder="1"/>
    <xf numFmtId="44" fontId="7" fillId="0" borderId="8" xfId="2" applyFont="1" applyBorder="1"/>
    <xf numFmtId="42" fontId="7" fillId="0" borderId="12" xfId="1" applyNumberFormat="1" applyFont="1" applyBorder="1"/>
    <xf numFmtId="42" fontId="7" fillId="0" borderId="4" xfId="1" applyNumberFormat="1" applyFont="1" applyBorder="1"/>
    <xf numFmtId="3" fontId="0" fillId="0" borderId="3" xfId="1" applyNumberFormat="1" applyFont="1" applyBorder="1"/>
    <xf numFmtId="0" fontId="6" fillId="0" borderId="0" xfId="0" applyFont="1" applyFill="1" applyAlignment="1"/>
    <xf numFmtId="0" fontId="3" fillId="0" borderId="0" xfId="0" applyFont="1" applyFill="1"/>
    <xf numFmtId="0" fontId="0" fillId="0" borderId="0" xfId="0" applyFill="1"/>
    <xf numFmtId="1" fontId="0" fillId="0" borderId="0" xfId="1" applyNumberFormat="1" applyFont="1" applyFill="1"/>
    <xf numFmtId="1" fontId="3" fillId="0" borderId="0" xfId="1" applyNumberFormat="1" applyFont="1" applyFill="1" applyAlignment="1">
      <alignment horizontal="centerContinuous"/>
    </xf>
    <xf numFmtId="1" fontId="0" fillId="0" borderId="0" xfId="1" applyNumberFormat="1" applyFont="1" applyFill="1" applyAlignment="1">
      <alignment horizontal="centerContinuous"/>
    </xf>
    <xf numFmtId="0" fontId="16" fillId="0" borderId="0" xfId="0" applyFont="1" applyFill="1" applyAlignment="1"/>
    <xf numFmtId="0" fontId="4" fillId="0" borderId="0" xfId="0" applyFont="1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Fill="1" applyBorder="1" applyAlignment="1"/>
    <xf numFmtId="0" fontId="0" fillId="0" borderId="1" xfId="0" applyFill="1" applyBorder="1"/>
    <xf numFmtId="0" fontId="3" fillId="0" borderId="0" xfId="0" applyFont="1" applyFill="1" applyAlignment="1"/>
    <xf numFmtId="0" fontId="0" fillId="0" borderId="0" xfId="0" applyFill="1" applyAlignment="1"/>
    <xf numFmtId="1" fontId="0" fillId="0" borderId="1" xfId="1" applyNumberFormat="1" applyFont="1" applyFill="1" applyBorder="1"/>
    <xf numFmtId="1" fontId="3" fillId="0" borderId="0" xfId="1" applyNumberFormat="1" applyFont="1" applyFill="1"/>
    <xf numFmtId="1" fontId="0" fillId="0" borderId="0" xfId="1" applyNumberFormat="1" applyFont="1" applyFill="1" applyBorder="1"/>
    <xf numFmtId="1" fontId="0" fillId="0" borderId="0" xfId="1" applyNumberFormat="1" applyFont="1" applyFill="1" applyBorder="1" applyAlignment="1">
      <alignment horizontal="centerContinuous"/>
    </xf>
    <xf numFmtId="0" fontId="0" fillId="0" borderId="2" xfId="0" applyFill="1" applyBorder="1" applyAlignment="1"/>
    <xf numFmtId="0" fontId="0" fillId="0" borderId="2" xfId="0" applyFill="1" applyBorder="1"/>
    <xf numFmtId="1" fontId="0" fillId="0" borderId="2" xfId="1" applyNumberFormat="1" applyFont="1" applyFill="1" applyBorder="1"/>
    <xf numFmtId="1" fontId="0" fillId="0" borderId="3" xfId="1" applyNumberFormat="1" applyFont="1" applyFill="1" applyBorder="1"/>
    <xf numFmtId="1" fontId="0" fillId="0" borderId="3" xfId="1" applyNumberFormat="1" applyFont="1" applyFill="1" applyBorder="1" applyAlignment="1">
      <alignment horizontal="center"/>
    </xf>
    <xf numFmtId="1" fontId="0" fillId="0" borderId="4" xfId="1" applyNumberFormat="1" applyFont="1" applyFill="1" applyBorder="1" applyAlignment="1">
      <alignment horizontal="center"/>
    </xf>
    <xf numFmtId="43" fontId="0" fillId="0" borderId="3" xfId="1" applyFont="1" applyFill="1" applyBorder="1"/>
    <xf numFmtId="43" fontId="0" fillId="0" borderId="4" xfId="1" applyFont="1" applyFill="1" applyBorder="1"/>
    <xf numFmtId="44" fontId="7" fillId="0" borderId="4" xfId="2" applyFont="1" applyFill="1" applyBorder="1"/>
    <xf numFmtId="1" fontId="0" fillId="0" borderId="4" xfId="1" applyNumberFormat="1" applyFont="1" applyFill="1" applyBorder="1"/>
    <xf numFmtId="0" fontId="0" fillId="0" borderId="0" xfId="0" applyFill="1" applyAlignment="1">
      <alignment horizontal="right"/>
    </xf>
    <xf numFmtId="44" fontId="0" fillId="0" borderId="9" xfId="2" applyFont="1" applyFill="1" applyBorder="1"/>
    <xf numFmtId="1" fontId="0" fillId="0" borderId="9" xfId="1" applyNumberFormat="1" applyFont="1" applyFill="1" applyBorder="1"/>
    <xf numFmtId="1" fontId="0" fillId="0" borderId="6" xfId="1" applyNumberFormat="1" applyFont="1" applyFill="1" applyBorder="1"/>
    <xf numFmtId="44" fontId="7" fillId="0" borderId="9" xfId="2" applyFont="1" applyFill="1" applyBorder="1"/>
    <xf numFmtId="1" fontId="0" fillId="0" borderId="8" xfId="1" applyNumberFormat="1" applyFont="1" applyFill="1" applyBorder="1"/>
    <xf numFmtId="43" fontId="0" fillId="0" borderId="10" xfId="1" applyNumberFormat="1" applyFont="1" applyFill="1" applyBorder="1"/>
    <xf numFmtId="1" fontId="0" fillId="0" borderId="5" xfId="1" applyNumberFormat="1" applyFont="1" applyFill="1" applyBorder="1"/>
    <xf numFmtId="43" fontId="0" fillId="0" borderId="11" xfId="1" applyFont="1" applyFill="1" applyBorder="1"/>
    <xf numFmtId="43" fontId="0" fillId="0" borderId="6" xfId="1" applyFont="1" applyFill="1" applyBorder="1"/>
    <xf numFmtId="44" fontId="7" fillId="0" borderId="12" xfId="2" applyFont="1" applyFill="1" applyBorder="1"/>
    <xf numFmtId="1" fontId="0" fillId="0" borderId="12" xfId="1" applyNumberFormat="1" applyFont="1" applyFill="1" applyBorder="1"/>
    <xf numFmtId="1" fontId="0" fillId="0" borderId="7" xfId="1" applyNumberFormat="1" applyFont="1" applyFill="1" applyBorder="1"/>
    <xf numFmtId="44" fontId="7" fillId="0" borderId="13" xfId="2" applyFont="1" applyFill="1" applyBorder="1"/>
    <xf numFmtId="44" fontId="7" fillId="0" borderId="5" xfId="2" applyFont="1" applyFill="1" applyBorder="1"/>
    <xf numFmtId="0" fontId="0" fillId="0" borderId="0" xfId="0" applyFill="1" applyBorder="1" applyAlignment="1"/>
    <xf numFmtId="0" fontId="0" fillId="0" borderId="0" xfId="0" applyFill="1" applyBorder="1"/>
    <xf numFmtId="0" fontId="5" fillId="0" borderId="0" xfId="0" applyFont="1" applyFill="1" applyAlignment="1">
      <alignment horizontal="center"/>
    </xf>
    <xf numFmtId="43" fontId="0" fillId="0" borderId="0" xfId="0" applyNumberFormat="1"/>
    <xf numFmtId="4" fontId="13" fillId="0" borderId="0" xfId="0" applyNumberFormat="1" applyFont="1"/>
    <xf numFmtId="1" fontId="0" fillId="0" borderId="27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164" fontId="13" fillId="0" borderId="23" xfId="0" applyNumberFormat="1" applyFont="1" applyBorder="1" applyAlignment="1">
      <alignment horizontal="center"/>
    </xf>
    <xf numFmtId="1" fontId="0" fillId="0" borderId="27" xfId="1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7"/>
  <sheetViews>
    <sheetView topLeftCell="A118" zoomScaleNormal="100" workbookViewId="0"/>
  </sheetViews>
  <sheetFormatPr defaultRowHeight="12.75"/>
  <cols>
    <col min="1" max="1" width="4.7109375" style="5" customWidth="1"/>
    <col min="2" max="2" width="6.7109375" customWidth="1"/>
    <col min="3" max="3" width="1.7109375" customWidth="1"/>
    <col min="4" max="4" width="20.7109375" customWidth="1"/>
    <col min="5" max="5" width="3.7109375" customWidth="1"/>
    <col min="6" max="6" width="10.28515625" customWidth="1"/>
    <col min="7" max="7" width="3.7109375" customWidth="1"/>
    <col min="8" max="10" width="15.7109375" style="3" customWidth="1"/>
  </cols>
  <sheetData>
    <row r="1" spans="1:10" ht="9" customHeight="1">
      <c r="A1" s="31" t="s">
        <v>39</v>
      </c>
      <c r="B1" s="2"/>
      <c r="C1" s="2"/>
      <c r="D1" s="2"/>
      <c r="I1" s="19" t="s">
        <v>40</v>
      </c>
      <c r="J1" s="20"/>
    </row>
    <row r="2" spans="1:10" ht="9" customHeight="1">
      <c r="A2" s="31" t="s">
        <v>41</v>
      </c>
    </row>
    <row r="3" spans="1:10" ht="12" customHeight="1">
      <c r="A3" s="120" t="s">
        <v>271</v>
      </c>
    </row>
    <row r="4" spans="1:10">
      <c r="A4" s="31" t="s">
        <v>43</v>
      </c>
    </row>
    <row r="5" spans="1:10" ht="14.25" customHeight="1">
      <c r="A5" s="21" t="s">
        <v>0</v>
      </c>
      <c r="B5" s="22"/>
      <c r="C5" s="22"/>
      <c r="D5" s="22"/>
      <c r="E5" s="22"/>
      <c r="F5" s="22"/>
      <c r="G5" s="22"/>
      <c r="H5" s="20"/>
      <c r="I5" s="20"/>
      <c r="J5" s="20"/>
    </row>
    <row r="6" spans="1:10" ht="11.25" customHeight="1">
      <c r="A6" s="6" t="s">
        <v>209</v>
      </c>
      <c r="B6" s="7"/>
      <c r="C6" s="7"/>
      <c r="D6" s="7"/>
      <c r="E6" s="7"/>
      <c r="F6" s="7"/>
      <c r="G6" s="7"/>
    </row>
    <row r="7" spans="1:10">
      <c r="A7" s="1" t="s">
        <v>1</v>
      </c>
      <c r="B7" s="2"/>
      <c r="C7" s="2"/>
      <c r="D7" s="2"/>
      <c r="E7" s="2"/>
      <c r="F7" s="2"/>
    </row>
    <row r="8" spans="1:10" ht="8.25" customHeight="1"/>
    <row r="9" spans="1:10" ht="12.75" customHeight="1">
      <c r="A9" s="6"/>
      <c r="B9" s="7"/>
      <c r="C9" s="7"/>
      <c r="D9" s="7"/>
      <c r="E9" s="7"/>
      <c r="F9" s="7"/>
      <c r="G9" s="7"/>
      <c r="I9" s="8"/>
      <c r="J9" s="8"/>
    </row>
    <row r="10" spans="1:10">
      <c r="A10" s="1" t="s">
        <v>42</v>
      </c>
      <c r="B10" s="2"/>
      <c r="C10" s="2"/>
      <c r="D10" s="2"/>
      <c r="I10" s="4" t="s">
        <v>2</v>
      </c>
      <c r="J10" s="4"/>
    </row>
    <row r="11" spans="1:10" ht="6.75" customHeight="1">
      <c r="I11" s="9"/>
    </row>
    <row r="12" spans="1:10">
      <c r="A12" s="22" t="s">
        <v>272</v>
      </c>
      <c r="B12" s="22"/>
      <c r="C12" s="22"/>
      <c r="D12" s="22"/>
      <c r="E12" s="22"/>
      <c r="F12" s="22"/>
      <c r="G12" s="22"/>
      <c r="H12" s="26"/>
      <c r="I12" s="20"/>
      <c r="J12" s="20"/>
    </row>
    <row r="13" spans="1:10" ht="6" customHeight="1" thickBot="1">
      <c r="A13" s="10"/>
      <c r="B13" s="11"/>
      <c r="C13" s="11"/>
      <c r="D13" s="11"/>
      <c r="E13" s="11"/>
      <c r="F13" s="11"/>
      <c r="G13" s="11"/>
      <c r="H13" s="12"/>
      <c r="I13" s="12"/>
      <c r="J13" s="12"/>
    </row>
    <row r="14" spans="1:10" ht="13.5" thickTop="1">
      <c r="A14" s="5" t="s">
        <v>214</v>
      </c>
      <c r="H14" s="13"/>
      <c r="I14" s="14" t="s">
        <v>3</v>
      </c>
      <c r="J14" s="13"/>
    </row>
    <row r="15" spans="1:10">
      <c r="H15" s="15" t="s">
        <v>4</v>
      </c>
      <c r="I15" s="15" t="s">
        <v>5</v>
      </c>
      <c r="J15" s="15" t="s">
        <v>6</v>
      </c>
    </row>
    <row r="16" spans="1:10">
      <c r="A16" s="5">
        <v>1</v>
      </c>
      <c r="B16" t="s">
        <v>7</v>
      </c>
      <c r="H16" s="24"/>
      <c r="I16" s="24"/>
      <c r="J16" s="13"/>
    </row>
    <row r="17" spans="2:10">
      <c r="B17" t="s">
        <v>8</v>
      </c>
      <c r="H17" s="24"/>
      <c r="I17" s="24"/>
      <c r="J17" s="13"/>
    </row>
    <row r="18" spans="2:10">
      <c r="B18" s="7"/>
      <c r="D18" s="7"/>
      <c r="E18" s="7"/>
      <c r="F18" s="7"/>
      <c r="H18" s="25"/>
      <c r="I18" s="24"/>
      <c r="J18" s="13"/>
    </row>
    <row r="19" spans="2:10">
      <c r="B19" s="7"/>
      <c r="D19" s="7"/>
      <c r="E19" s="7"/>
      <c r="F19" s="7"/>
      <c r="H19" s="25"/>
      <c r="I19" s="24"/>
      <c r="J19" s="13"/>
    </row>
    <row r="20" spans="2:10">
      <c r="B20" s="7"/>
      <c r="D20" s="7"/>
      <c r="E20" s="7"/>
      <c r="F20" s="7"/>
      <c r="H20" s="25"/>
      <c r="I20" s="24"/>
      <c r="J20" s="13"/>
    </row>
    <row r="21" spans="2:10" ht="12.75" customHeight="1">
      <c r="B21" s="7"/>
      <c r="D21" s="7"/>
      <c r="E21" s="7"/>
      <c r="F21" s="7"/>
      <c r="H21" s="25"/>
      <c r="I21" s="24"/>
      <c r="J21" s="13"/>
    </row>
    <row r="22" spans="2:10" ht="12.75" customHeight="1">
      <c r="B22" s="7"/>
      <c r="D22" s="7"/>
      <c r="E22" s="7"/>
      <c r="F22" s="7"/>
      <c r="H22" s="25"/>
      <c r="I22" s="24"/>
      <c r="J22" s="13"/>
    </row>
    <row r="23" spans="2:10">
      <c r="B23" s="7"/>
      <c r="D23" s="7"/>
      <c r="E23" s="7"/>
      <c r="F23" s="7"/>
      <c r="H23" s="25"/>
      <c r="I23" s="24"/>
      <c r="J23" s="13"/>
    </row>
    <row r="24" spans="2:10">
      <c r="B24" s="7"/>
      <c r="D24" s="7"/>
      <c r="E24" s="7"/>
      <c r="F24" s="7"/>
      <c r="H24" s="25"/>
      <c r="I24" s="24"/>
      <c r="J24" s="13"/>
    </row>
    <row r="25" spans="2:10">
      <c r="B25" s="7"/>
      <c r="D25" s="7"/>
      <c r="E25" s="7"/>
      <c r="F25" s="7"/>
      <c r="H25" s="25"/>
      <c r="I25" s="24"/>
      <c r="J25" s="13"/>
    </row>
    <row r="26" spans="2:10">
      <c r="B26" s="7"/>
      <c r="D26" s="7"/>
      <c r="E26" s="7"/>
      <c r="F26" s="7"/>
      <c r="H26" s="25"/>
      <c r="I26" s="24"/>
      <c r="J26" s="13"/>
    </row>
    <row r="27" spans="2:10">
      <c r="B27" s="7"/>
      <c r="D27" s="7"/>
      <c r="E27" s="7"/>
      <c r="F27" s="7"/>
      <c r="H27" s="25"/>
      <c r="I27" s="24"/>
      <c r="J27" s="13"/>
    </row>
    <row r="28" spans="2:10">
      <c r="B28" s="7"/>
      <c r="D28" s="7"/>
      <c r="E28" s="7"/>
      <c r="F28" s="7"/>
      <c r="H28" s="25"/>
      <c r="I28" s="24"/>
      <c r="J28" s="13"/>
    </row>
    <row r="29" spans="2:10">
      <c r="B29" s="7"/>
      <c r="D29" s="7"/>
      <c r="E29" s="7"/>
      <c r="F29" s="7"/>
      <c r="H29" s="25"/>
      <c r="I29" s="38">
        <f>SUM(H18:H29)</f>
        <v>0</v>
      </c>
      <c r="J29" s="17"/>
    </row>
    <row r="30" spans="2:10">
      <c r="H30" s="24"/>
      <c r="I30" s="24"/>
      <c r="J30" s="13"/>
    </row>
    <row r="31" spans="2:10">
      <c r="B31" t="s">
        <v>9</v>
      </c>
      <c r="H31" s="24"/>
      <c r="I31" s="24"/>
      <c r="J31" s="13"/>
    </row>
    <row r="32" spans="2:10">
      <c r="B32" s="7"/>
      <c r="D32" s="7"/>
      <c r="E32" s="7"/>
      <c r="F32" s="7"/>
      <c r="H32" s="25"/>
      <c r="I32" s="24"/>
      <c r="J32" s="13"/>
    </row>
    <row r="33" spans="1:10">
      <c r="B33" s="7"/>
      <c r="D33" s="7"/>
      <c r="E33" s="7"/>
      <c r="F33" s="7"/>
      <c r="H33" s="25"/>
      <c r="I33" s="24"/>
      <c r="J33" s="13"/>
    </row>
    <row r="34" spans="1:10">
      <c r="B34" s="7"/>
      <c r="D34" s="7"/>
      <c r="E34" s="7"/>
      <c r="F34" s="7"/>
      <c r="H34" s="25"/>
      <c r="I34" s="24"/>
      <c r="J34" s="13"/>
    </row>
    <row r="35" spans="1:10">
      <c r="B35" s="7"/>
      <c r="D35" s="7"/>
      <c r="E35" s="7"/>
      <c r="F35" s="7"/>
      <c r="H35" s="25"/>
      <c r="I35" s="24"/>
      <c r="J35" s="13"/>
    </row>
    <row r="36" spans="1:10">
      <c r="B36" s="7"/>
      <c r="D36" s="7"/>
      <c r="E36" s="7"/>
      <c r="F36" s="7"/>
      <c r="H36" s="25"/>
      <c r="I36" s="38">
        <f>SUM(H32:H36)</f>
        <v>0</v>
      </c>
      <c r="J36" s="17"/>
    </row>
    <row r="37" spans="1:10">
      <c r="H37" s="24"/>
      <c r="I37" s="24"/>
      <c r="J37" s="13"/>
    </row>
    <row r="38" spans="1:10">
      <c r="B38" t="s">
        <v>10</v>
      </c>
      <c r="H38" s="24"/>
      <c r="I38" s="24"/>
      <c r="J38" s="13"/>
    </row>
    <row r="39" spans="1:10">
      <c r="B39" s="7"/>
      <c r="D39" s="7"/>
      <c r="E39" s="7"/>
      <c r="F39" s="7"/>
      <c r="H39" s="25"/>
      <c r="I39" s="24"/>
      <c r="J39" s="13"/>
    </row>
    <row r="40" spans="1:10">
      <c r="B40" s="7"/>
      <c r="D40" s="7"/>
      <c r="E40" s="7"/>
      <c r="F40" s="7"/>
      <c r="H40" s="25"/>
      <c r="I40" s="24"/>
      <c r="J40" s="13"/>
    </row>
    <row r="41" spans="1:10">
      <c r="B41" s="7"/>
      <c r="D41" s="7"/>
      <c r="E41" s="7"/>
      <c r="F41" s="7"/>
      <c r="H41" s="25"/>
      <c r="I41" s="24"/>
      <c r="J41" s="13"/>
    </row>
    <row r="42" spans="1:10">
      <c r="B42" s="7"/>
      <c r="D42" s="7"/>
      <c r="E42" s="7"/>
      <c r="F42" s="7"/>
      <c r="H42" s="25"/>
      <c r="I42" s="24"/>
      <c r="J42" s="13"/>
    </row>
    <row r="43" spans="1:10">
      <c r="B43" s="7"/>
      <c r="D43" s="7"/>
      <c r="E43" s="7"/>
      <c r="F43" s="7"/>
      <c r="H43" s="25"/>
      <c r="I43" s="38">
        <f>SUM(H39:H43)</f>
        <v>0</v>
      </c>
      <c r="J43" s="17"/>
    </row>
    <row r="44" spans="1:10" ht="13.5" thickBot="1">
      <c r="F44" s="29" t="s">
        <v>11</v>
      </c>
      <c r="H44" s="24"/>
      <c r="I44" s="39">
        <f>SUM(I29:I43)</f>
        <v>0</v>
      </c>
      <c r="J44" s="32"/>
    </row>
    <row r="45" spans="1:10" ht="10.5" customHeight="1">
      <c r="H45" s="24"/>
      <c r="I45" s="24"/>
      <c r="J45" s="13"/>
    </row>
    <row r="46" spans="1:10">
      <c r="A46" s="5">
        <v>2</v>
      </c>
      <c r="B46" t="s">
        <v>12</v>
      </c>
      <c r="H46" s="24"/>
      <c r="I46" s="24"/>
      <c r="J46" s="13"/>
    </row>
    <row r="47" spans="1:10">
      <c r="B47" t="s">
        <v>13</v>
      </c>
      <c r="H47" s="24"/>
      <c r="I47" s="24"/>
      <c r="J47" s="13"/>
    </row>
    <row r="48" spans="1:10">
      <c r="B48" s="7"/>
      <c r="D48" s="7"/>
      <c r="E48" s="7"/>
      <c r="F48" s="7"/>
      <c r="H48" s="25"/>
      <c r="I48" s="24"/>
      <c r="J48" s="13"/>
    </row>
    <row r="49" spans="2:10">
      <c r="B49" s="7"/>
      <c r="D49" s="7"/>
      <c r="E49" s="7"/>
      <c r="F49" s="7"/>
      <c r="H49" s="25"/>
      <c r="I49" s="24"/>
      <c r="J49" s="13"/>
    </row>
    <row r="50" spans="2:10">
      <c r="B50" s="7"/>
      <c r="D50" s="7"/>
      <c r="E50" s="7"/>
      <c r="F50" s="7"/>
      <c r="H50" s="25"/>
      <c r="I50" s="24"/>
      <c r="J50" s="13"/>
    </row>
    <row r="51" spans="2:10">
      <c r="B51" s="7"/>
      <c r="D51" s="7"/>
      <c r="E51" s="7"/>
      <c r="F51" s="7"/>
      <c r="H51" s="25"/>
      <c r="I51" s="24"/>
      <c r="J51" s="13"/>
    </row>
    <row r="52" spans="2:10">
      <c r="B52" s="7"/>
      <c r="D52" s="7"/>
      <c r="E52" s="7"/>
      <c r="F52" s="7"/>
      <c r="H52" s="25"/>
      <c r="I52" s="38">
        <f>SUM(H48:H52)</f>
        <v>0</v>
      </c>
      <c r="J52" s="17"/>
    </row>
    <row r="53" spans="2:10">
      <c r="H53" s="24"/>
      <c r="I53" s="24"/>
      <c r="J53" s="13"/>
    </row>
    <row r="54" spans="2:10">
      <c r="B54" t="s">
        <v>14</v>
      </c>
      <c r="H54" s="24"/>
      <c r="I54" s="24"/>
      <c r="J54" s="13"/>
    </row>
    <row r="55" spans="2:10">
      <c r="B55" s="7"/>
      <c r="D55" s="7"/>
      <c r="E55" s="7"/>
      <c r="F55" s="7"/>
      <c r="H55" s="25"/>
      <c r="I55" s="24"/>
      <c r="J55" s="13"/>
    </row>
    <row r="56" spans="2:10">
      <c r="B56" s="7"/>
      <c r="D56" s="7"/>
      <c r="E56" s="7"/>
      <c r="F56" s="7"/>
      <c r="H56" s="25"/>
      <c r="I56" s="24"/>
      <c r="J56" s="13"/>
    </row>
    <row r="57" spans="2:10">
      <c r="B57" s="7"/>
      <c r="D57" s="7"/>
      <c r="E57" s="7"/>
      <c r="F57" s="7"/>
      <c r="H57" s="25"/>
      <c r="I57" s="24"/>
      <c r="J57" s="13"/>
    </row>
    <row r="58" spans="2:10">
      <c r="B58" s="7"/>
      <c r="D58" s="7"/>
      <c r="E58" s="7"/>
      <c r="F58" s="7"/>
      <c r="H58" s="25"/>
      <c r="I58" s="24"/>
      <c r="J58" s="13"/>
    </row>
    <row r="59" spans="2:10">
      <c r="B59" s="7"/>
      <c r="D59" s="7"/>
      <c r="E59" s="7"/>
      <c r="F59" s="7"/>
      <c r="H59" s="25"/>
      <c r="I59" s="38">
        <f>SUM(H55:H59)</f>
        <v>0</v>
      </c>
      <c r="J59" s="17"/>
    </row>
    <row r="60" spans="2:10">
      <c r="H60" s="24"/>
      <c r="I60" s="24"/>
      <c r="J60" s="13"/>
    </row>
    <row r="61" spans="2:10">
      <c r="B61" t="s">
        <v>15</v>
      </c>
      <c r="H61" s="24"/>
      <c r="I61" s="24"/>
      <c r="J61" s="13"/>
    </row>
    <row r="62" spans="2:10">
      <c r="B62" s="7"/>
      <c r="D62" s="7"/>
      <c r="E62" s="7"/>
      <c r="F62" s="7"/>
      <c r="H62" s="25"/>
      <c r="I62" s="24"/>
      <c r="J62" s="13"/>
    </row>
    <row r="63" spans="2:10">
      <c r="B63" s="7"/>
      <c r="D63" s="7"/>
      <c r="E63" s="7"/>
      <c r="F63" s="7"/>
      <c r="H63" s="25"/>
      <c r="I63" s="24"/>
      <c r="J63" s="13"/>
    </row>
    <row r="64" spans="2:10">
      <c r="B64" s="7"/>
      <c r="D64" s="7"/>
      <c r="E64" s="7"/>
      <c r="F64" s="7"/>
      <c r="H64" s="25"/>
      <c r="I64" s="24"/>
      <c r="J64" s="13"/>
    </row>
    <row r="65" spans="1:10">
      <c r="B65" s="7"/>
      <c r="D65" s="7"/>
      <c r="E65" s="7"/>
      <c r="F65" s="7"/>
      <c r="H65" s="25"/>
      <c r="I65" s="24"/>
      <c r="J65" s="13"/>
    </row>
    <row r="66" spans="1:10">
      <c r="B66" s="7"/>
      <c r="D66" s="7"/>
      <c r="E66" s="7"/>
      <c r="F66" s="7"/>
      <c r="H66" s="25"/>
      <c r="I66" s="38">
        <f>SUM(H62:H66)</f>
        <v>0</v>
      </c>
      <c r="J66" s="17"/>
    </row>
    <row r="67" spans="1:10">
      <c r="H67" s="24"/>
      <c r="I67" s="24"/>
      <c r="J67" s="13"/>
    </row>
    <row r="68" spans="1:10">
      <c r="B68" t="s">
        <v>16</v>
      </c>
      <c r="H68" s="24"/>
      <c r="I68" s="24"/>
      <c r="J68" s="13"/>
    </row>
    <row r="69" spans="1:10">
      <c r="B69" s="7"/>
      <c r="D69" s="7"/>
      <c r="E69" s="7"/>
      <c r="F69" s="7"/>
      <c r="H69" s="25"/>
      <c r="I69" s="24"/>
      <c r="J69" s="13"/>
    </row>
    <row r="70" spans="1:10">
      <c r="B70" s="7"/>
      <c r="D70" s="7"/>
      <c r="E70" s="7"/>
      <c r="F70" s="7"/>
      <c r="H70" s="25"/>
      <c r="I70" s="24"/>
      <c r="J70" s="13"/>
    </row>
    <row r="71" spans="1:10">
      <c r="B71" s="7"/>
      <c r="D71" s="7"/>
      <c r="E71" s="7"/>
      <c r="F71" s="7"/>
      <c r="H71" s="25"/>
      <c r="I71" s="24"/>
      <c r="J71" s="13"/>
    </row>
    <row r="72" spans="1:10">
      <c r="B72" s="7"/>
      <c r="D72" s="7"/>
      <c r="E72" s="7"/>
      <c r="F72" s="7"/>
      <c r="H72" s="25"/>
      <c r="I72" s="24"/>
      <c r="J72" s="13"/>
    </row>
    <row r="73" spans="1:10">
      <c r="B73" s="7"/>
      <c r="D73" s="7"/>
      <c r="E73" s="7"/>
      <c r="F73" s="7"/>
      <c r="H73" s="25"/>
      <c r="I73" s="38">
        <f>SUM(H69:H73)</f>
        <v>0</v>
      </c>
      <c r="J73" s="17"/>
    </row>
    <row r="74" spans="1:10" ht="13.5" thickBot="1">
      <c r="F74" s="29" t="s">
        <v>17</v>
      </c>
      <c r="H74" s="27"/>
      <c r="I74" s="40">
        <f>SUM(I52:I73)</f>
        <v>0</v>
      </c>
      <c r="J74" s="32"/>
    </row>
    <row r="75" spans="1:10" ht="13.5" thickBot="1">
      <c r="A75" s="10"/>
      <c r="B75" s="11"/>
      <c r="C75" s="11"/>
      <c r="D75" s="11"/>
      <c r="E75" s="11"/>
      <c r="F75" s="11"/>
      <c r="G75" s="11"/>
      <c r="H75" s="30"/>
      <c r="I75" s="33"/>
      <c r="J75" s="18"/>
    </row>
    <row r="76" spans="1:10" ht="13.5" thickTop="1">
      <c r="H76" s="13"/>
      <c r="I76" s="14" t="s">
        <v>3</v>
      </c>
      <c r="J76" s="13"/>
    </row>
    <row r="77" spans="1:10">
      <c r="H77" s="15" t="s">
        <v>4</v>
      </c>
      <c r="I77" s="15" t="s">
        <v>5</v>
      </c>
      <c r="J77" s="15" t="s">
        <v>6</v>
      </c>
    </row>
    <row r="78" spans="1:10">
      <c r="A78" s="5">
        <v>3</v>
      </c>
      <c r="B78" t="s">
        <v>18</v>
      </c>
      <c r="H78" s="24"/>
      <c r="I78" s="24"/>
      <c r="J78" s="13"/>
    </row>
    <row r="79" spans="1:10">
      <c r="B79" t="s">
        <v>19</v>
      </c>
      <c r="H79" s="24"/>
      <c r="I79" s="24"/>
      <c r="J79" s="13"/>
    </row>
    <row r="80" spans="1:10">
      <c r="B80" s="7"/>
      <c r="D80" s="7"/>
      <c r="E80" s="7"/>
      <c r="F80" s="7"/>
      <c r="H80" s="25"/>
      <c r="I80" s="24"/>
      <c r="J80" s="13"/>
    </row>
    <row r="81" spans="2:10">
      <c r="B81" s="7"/>
      <c r="D81" s="7"/>
      <c r="E81" s="7"/>
      <c r="F81" s="7"/>
      <c r="H81" s="25"/>
      <c r="I81" s="24"/>
      <c r="J81" s="13"/>
    </row>
    <row r="82" spans="2:10">
      <c r="B82" s="7"/>
      <c r="D82" s="7"/>
      <c r="E82" s="7"/>
      <c r="F82" s="7"/>
      <c r="H82" s="25"/>
      <c r="I82" s="24"/>
      <c r="J82" s="13"/>
    </row>
    <row r="83" spans="2:10">
      <c r="B83" s="7"/>
      <c r="D83" s="7"/>
      <c r="E83" s="7"/>
      <c r="F83" s="7"/>
      <c r="H83" s="25"/>
      <c r="I83" s="24"/>
      <c r="J83" s="13"/>
    </row>
    <row r="84" spans="2:10">
      <c r="B84" s="7"/>
      <c r="D84" s="7"/>
      <c r="E84" s="7"/>
      <c r="F84" s="7"/>
      <c r="H84" s="25"/>
      <c r="I84" s="24"/>
      <c r="J84" s="13"/>
    </row>
    <row r="85" spans="2:10">
      <c r="H85" s="25"/>
      <c r="I85" s="38">
        <f>SUM(H80:H84)</f>
        <v>0</v>
      </c>
      <c r="J85" s="17"/>
    </row>
    <row r="86" spans="2:10">
      <c r="B86" t="s">
        <v>20</v>
      </c>
      <c r="H86" s="24"/>
      <c r="I86" s="24"/>
      <c r="J86" s="13"/>
    </row>
    <row r="87" spans="2:10">
      <c r="B87" s="7"/>
      <c r="D87" s="7"/>
      <c r="E87" s="7"/>
      <c r="F87" s="7"/>
      <c r="H87" s="25"/>
      <c r="I87" s="24"/>
      <c r="J87" s="13"/>
    </row>
    <row r="88" spans="2:10">
      <c r="B88" s="7"/>
      <c r="D88" s="7"/>
      <c r="E88" s="7"/>
      <c r="F88" s="7"/>
      <c r="H88" s="25"/>
      <c r="I88" s="24"/>
      <c r="J88" s="13"/>
    </row>
    <row r="89" spans="2:10">
      <c r="B89" s="7"/>
      <c r="D89" s="7"/>
      <c r="E89" s="7"/>
      <c r="F89" s="7"/>
      <c r="H89" s="25"/>
      <c r="I89" s="24"/>
      <c r="J89" s="13"/>
    </row>
    <row r="90" spans="2:10">
      <c r="B90" s="7"/>
      <c r="D90" s="7"/>
      <c r="E90" s="7"/>
      <c r="F90" s="7"/>
      <c r="H90" s="25"/>
      <c r="I90" s="24"/>
      <c r="J90" s="13"/>
    </row>
    <row r="91" spans="2:10">
      <c r="B91" s="7"/>
      <c r="D91" s="7"/>
      <c r="E91" s="7"/>
      <c r="F91" s="7"/>
      <c r="H91" s="25"/>
      <c r="I91" s="38">
        <f>SUM(H87:H91)</f>
        <v>0</v>
      </c>
      <c r="J91" s="17"/>
    </row>
    <row r="92" spans="2:10">
      <c r="H92" s="24"/>
      <c r="I92" s="24"/>
      <c r="J92" s="13"/>
    </row>
    <row r="93" spans="2:10">
      <c r="B93" t="s">
        <v>21</v>
      </c>
      <c r="H93" s="24"/>
      <c r="I93" s="24"/>
      <c r="J93" s="13"/>
    </row>
    <row r="94" spans="2:10">
      <c r="B94" s="7"/>
      <c r="D94" s="7"/>
      <c r="E94" s="7"/>
      <c r="F94" s="7"/>
      <c r="H94" s="25"/>
      <c r="I94" s="24"/>
      <c r="J94" s="13"/>
    </row>
    <row r="95" spans="2:10">
      <c r="B95" s="7"/>
      <c r="D95" s="7"/>
      <c r="E95" s="7"/>
      <c r="F95" s="7"/>
      <c r="H95" s="25"/>
      <c r="I95" s="24"/>
      <c r="J95" s="13"/>
    </row>
    <row r="96" spans="2:10">
      <c r="B96" s="7"/>
      <c r="D96" s="7"/>
      <c r="E96" s="7"/>
      <c r="F96" s="7"/>
      <c r="H96" s="25"/>
      <c r="I96" s="24"/>
      <c r="J96" s="13"/>
    </row>
    <row r="97" spans="2:10">
      <c r="B97" s="7"/>
      <c r="D97" s="7"/>
      <c r="E97" s="7"/>
      <c r="F97" s="7"/>
      <c r="H97" s="25"/>
      <c r="I97" s="24"/>
      <c r="J97" s="13"/>
    </row>
    <row r="98" spans="2:10">
      <c r="B98" s="7"/>
      <c r="D98" s="7"/>
      <c r="E98" s="7"/>
      <c r="F98" s="7"/>
      <c r="H98" s="25"/>
      <c r="I98" s="38">
        <f>SUM(H94:H98)</f>
        <v>0</v>
      </c>
      <c r="J98" s="17"/>
    </row>
    <row r="99" spans="2:10">
      <c r="H99" s="24"/>
      <c r="I99" s="24"/>
      <c r="J99" s="13"/>
    </row>
    <row r="100" spans="2:10">
      <c r="B100" t="s">
        <v>22</v>
      </c>
      <c r="H100" s="24"/>
      <c r="I100" s="24"/>
      <c r="J100" s="13"/>
    </row>
    <row r="101" spans="2:10">
      <c r="B101" s="7"/>
      <c r="D101" s="7"/>
      <c r="E101" s="7"/>
      <c r="F101" s="7"/>
      <c r="H101" s="25"/>
      <c r="I101" s="24"/>
      <c r="J101" s="13"/>
    </row>
    <row r="102" spans="2:10">
      <c r="B102" s="7"/>
      <c r="D102" s="7"/>
      <c r="E102" s="7"/>
      <c r="F102" s="7"/>
      <c r="H102" s="25"/>
      <c r="I102" s="24"/>
      <c r="J102" s="13"/>
    </row>
    <row r="103" spans="2:10">
      <c r="B103" s="7"/>
      <c r="D103" s="7"/>
      <c r="E103" s="7"/>
      <c r="F103" s="7"/>
      <c r="H103" s="25"/>
      <c r="I103" s="24"/>
      <c r="J103" s="13"/>
    </row>
    <row r="104" spans="2:10">
      <c r="B104" s="7"/>
      <c r="D104" s="7"/>
      <c r="E104" s="7"/>
      <c r="F104" s="7"/>
      <c r="H104" s="25"/>
      <c r="I104" s="24"/>
      <c r="J104" s="13"/>
    </row>
    <row r="105" spans="2:10">
      <c r="B105" s="7"/>
      <c r="D105" s="7"/>
      <c r="E105" s="7"/>
      <c r="F105" s="7"/>
      <c r="H105" s="25"/>
      <c r="I105" s="38">
        <f>SUM(H101:H105)</f>
        <v>0</v>
      </c>
      <c r="J105" s="17"/>
    </row>
    <row r="106" spans="2:10">
      <c r="H106" s="24"/>
      <c r="I106" s="24"/>
      <c r="J106" s="13"/>
    </row>
    <row r="107" spans="2:10">
      <c r="B107" t="s">
        <v>23</v>
      </c>
      <c r="H107" s="24"/>
      <c r="I107" s="24"/>
      <c r="J107" s="13"/>
    </row>
    <row r="108" spans="2:10">
      <c r="B108" s="7"/>
      <c r="D108" s="7"/>
      <c r="E108" s="7"/>
      <c r="F108" s="7"/>
      <c r="H108" s="25"/>
      <c r="I108" s="24"/>
      <c r="J108" s="13"/>
    </row>
    <row r="109" spans="2:10">
      <c r="B109" s="7"/>
      <c r="D109" s="7"/>
      <c r="E109" s="7"/>
      <c r="F109" s="7"/>
      <c r="H109" s="25"/>
      <c r="I109" s="24"/>
      <c r="J109" s="13"/>
    </row>
    <row r="110" spans="2:10">
      <c r="B110" s="7"/>
      <c r="D110" s="7"/>
      <c r="E110" s="7"/>
      <c r="F110" s="7"/>
      <c r="H110" s="25"/>
      <c r="I110" s="24"/>
      <c r="J110" s="13"/>
    </row>
    <row r="111" spans="2:10">
      <c r="B111" s="7"/>
      <c r="D111" s="7"/>
      <c r="E111" s="7"/>
      <c r="F111" s="7"/>
      <c r="H111" s="25"/>
      <c r="I111" s="24"/>
      <c r="J111" s="13"/>
    </row>
    <row r="112" spans="2:10">
      <c r="B112" s="7"/>
      <c r="D112" s="7"/>
      <c r="E112" s="7"/>
      <c r="F112" s="7"/>
      <c r="H112" s="25"/>
      <c r="I112" s="38">
        <f>SUM(H108:H112)</f>
        <v>0</v>
      </c>
      <c r="J112" s="17"/>
    </row>
    <row r="113" spans="2:10">
      <c r="H113" s="24"/>
      <c r="I113" s="24"/>
      <c r="J113" s="13"/>
    </row>
    <row r="114" spans="2:10">
      <c r="B114" t="s">
        <v>24</v>
      </c>
      <c r="H114" s="24"/>
      <c r="I114" s="24"/>
      <c r="J114" s="13"/>
    </row>
    <row r="115" spans="2:10">
      <c r="B115" s="7"/>
      <c r="D115" s="7"/>
      <c r="E115" s="7"/>
      <c r="F115" s="7"/>
      <c r="H115" s="25"/>
      <c r="I115" s="24"/>
      <c r="J115" s="13"/>
    </row>
    <row r="116" spans="2:10">
      <c r="B116" s="7"/>
      <c r="D116" s="7"/>
      <c r="E116" s="7"/>
      <c r="F116" s="7"/>
      <c r="H116" s="25"/>
      <c r="I116" s="24"/>
      <c r="J116" s="13"/>
    </row>
    <row r="117" spans="2:10">
      <c r="B117" s="7"/>
      <c r="D117" s="7"/>
      <c r="E117" s="7"/>
      <c r="F117" s="7"/>
      <c r="H117" s="25"/>
      <c r="I117" s="24"/>
      <c r="J117" s="13"/>
    </row>
    <row r="118" spans="2:10">
      <c r="B118" s="7"/>
      <c r="D118" s="7"/>
      <c r="E118" s="7"/>
      <c r="F118" s="7"/>
      <c r="H118" s="25"/>
      <c r="I118" s="24"/>
      <c r="J118" s="13"/>
    </row>
    <row r="119" spans="2:10">
      <c r="B119" s="7"/>
      <c r="D119" s="7"/>
      <c r="E119" s="7"/>
      <c r="F119" s="7"/>
      <c r="H119" s="25"/>
      <c r="I119" s="38">
        <f>SUM(H115:H119)</f>
        <v>0</v>
      </c>
      <c r="J119" s="17"/>
    </row>
    <row r="120" spans="2:10">
      <c r="H120" s="24"/>
      <c r="I120" s="24"/>
      <c r="J120" s="13"/>
    </row>
    <row r="121" spans="2:10">
      <c r="B121" t="s">
        <v>25</v>
      </c>
      <c r="H121" s="24"/>
      <c r="I121" s="24"/>
      <c r="J121" s="13"/>
    </row>
    <row r="122" spans="2:10">
      <c r="B122" s="7"/>
      <c r="D122" s="7"/>
      <c r="E122" s="7"/>
      <c r="F122" s="7"/>
      <c r="H122" s="25"/>
      <c r="I122" s="24"/>
      <c r="J122" s="13"/>
    </row>
    <row r="123" spans="2:10">
      <c r="B123" s="7"/>
      <c r="D123" s="7"/>
      <c r="E123" s="7"/>
      <c r="F123" s="7"/>
      <c r="H123" s="25"/>
      <c r="I123" s="24"/>
      <c r="J123" s="13"/>
    </row>
    <row r="124" spans="2:10">
      <c r="B124" s="7"/>
      <c r="D124" s="7"/>
      <c r="E124" s="7"/>
      <c r="F124" s="7"/>
      <c r="H124" s="25"/>
      <c r="I124" s="24"/>
      <c r="J124" s="13"/>
    </row>
    <row r="125" spans="2:10">
      <c r="B125" s="7"/>
      <c r="D125" s="7"/>
      <c r="E125" s="7"/>
      <c r="F125" s="7"/>
      <c r="H125" s="25"/>
      <c r="I125" s="24"/>
      <c r="J125" s="13"/>
    </row>
    <row r="126" spans="2:10">
      <c r="B126" s="7"/>
      <c r="D126" s="7"/>
      <c r="E126" s="7"/>
      <c r="F126" s="7"/>
      <c r="H126" s="25"/>
      <c r="I126" s="38">
        <f>SUM(H122:H126)</f>
        <v>0</v>
      </c>
      <c r="J126" s="17"/>
    </row>
    <row r="127" spans="2:10">
      <c r="H127" s="24"/>
      <c r="I127" s="24"/>
      <c r="J127" s="13"/>
    </row>
    <row r="128" spans="2:10">
      <c r="B128" t="s">
        <v>26</v>
      </c>
      <c r="H128" s="24"/>
      <c r="I128" s="24"/>
      <c r="J128" s="13"/>
    </row>
    <row r="129" spans="2:10">
      <c r="B129" s="7">
        <v>43810</v>
      </c>
      <c r="D129" s="7" t="s">
        <v>210</v>
      </c>
      <c r="E129" s="7"/>
      <c r="F129" s="7"/>
      <c r="H129" s="25">
        <f>1052000+1310000</f>
        <v>2362000</v>
      </c>
      <c r="I129" s="24"/>
      <c r="J129" s="13"/>
    </row>
    <row r="130" spans="2:10">
      <c r="B130" s="7">
        <v>43820</v>
      </c>
      <c r="D130" s="7" t="s">
        <v>211</v>
      </c>
      <c r="E130" s="7"/>
      <c r="F130" s="7"/>
      <c r="H130" s="25">
        <f>ROUNDUP(42920+21880+67000+34250,0)</f>
        <v>166050</v>
      </c>
      <c r="I130" s="24"/>
      <c r="J130" s="13"/>
    </row>
    <row r="131" spans="2:10">
      <c r="B131" s="7">
        <v>43930</v>
      </c>
      <c r="D131" s="7" t="s">
        <v>212</v>
      </c>
      <c r="E131" s="7"/>
      <c r="F131" s="7"/>
      <c r="H131" s="25">
        <v>5000</v>
      </c>
      <c r="I131" s="24"/>
      <c r="J131" s="13"/>
    </row>
    <row r="132" spans="2:10">
      <c r="B132" s="7"/>
      <c r="D132" s="7"/>
      <c r="E132" s="7"/>
      <c r="F132" s="7"/>
      <c r="H132" s="25"/>
      <c r="I132" s="24"/>
      <c r="J132" s="13"/>
    </row>
    <row r="133" spans="2:10">
      <c r="B133" s="7"/>
      <c r="D133" s="7"/>
      <c r="E133" s="7"/>
      <c r="F133" s="7"/>
      <c r="H133" s="25"/>
      <c r="I133" s="38">
        <f>SUM(H129:H133)</f>
        <v>2533050</v>
      </c>
      <c r="J133" s="17"/>
    </row>
    <row r="134" spans="2:10">
      <c r="H134" s="24"/>
      <c r="I134" s="24"/>
      <c r="J134" s="13"/>
    </row>
    <row r="135" spans="2:10">
      <c r="B135" t="s">
        <v>27</v>
      </c>
      <c r="H135" s="24"/>
      <c r="I135" s="24"/>
      <c r="J135" s="13"/>
    </row>
    <row r="136" spans="2:10">
      <c r="B136" s="7"/>
      <c r="D136" s="7"/>
      <c r="E136" s="7"/>
      <c r="F136" s="7"/>
      <c r="H136" s="25"/>
      <c r="I136" s="24"/>
      <c r="J136" s="13"/>
    </row>
    <row r="137" spans="2:10">
      <c r="B137" s="7"/>
      <c r="D137" s="7"/>
      <c r="E137" s="7"/>
      <c r="F137" s="7"/>
      <c r="H137" s="25"/>
      <c r="I137" s="24"/>
      <c r="J137" s="13"/>
    </row>
    <row r="138" spans="2:10">
      <c r="B138" s="7"/>
      <c r="D138" s="7"/>
      <c r="E138" s="7"/>
      <c r="F138" s="7"/>
      <c r="H138" s="25"/>
      <c r="I138" s="24"/>
      <c r="J138" s="13"/>
    </row>
    <row r="139" spans="2:10">
      <c r="B139" s="7"/>
      <c r="D139" s="7"/>
      <c r="E139" s="7"/>
      <c r="F139" s="7"/>
      <c r="H139" s="25"/>
      <c r="I139" s="24"/>
      <c r="J139" s="13"/>
    </row>
    <row r="140" spans="2:10">
      <c r="B140" s="7"/>
      <c r="D140" s="7"/>
      <c r="E140" s="7"/>
      <c r="F140" s="7"/>
      <c r="H140" s="25"/>
      <c r="I140" s="24"/>
      <c r="J140" s="13"/>
    </row>
    <row r="141" spans="2:10">
      <c r="B141" s="7"/>
      <c r="D141" s="7"/>
      <c r="E141" s="7"/>
      <c r="F141" s="7"/>
      <c r="H141" s="25"/>
      <c r="I141" s="24"/>
      <c r="J141" s="13"/>
    </row>
    <row r="142" spans="2:10">
      <c r="B142" s="7"/>
      <c r="D142" s="7"/>
      <c r="E142" s="7"/>
      <c r="F142" s="7"/>
      <c r="H142" s="25"/>
      <c r="I142" s="24"/>
      <c r="J142" s="13"/>
    </row>
    <row r="143" spans="2:10">
      <c r="B143" s="7"/>
      <c r="D143" s="7"/>
      <c r="E143" s="7"/>
      <c r="F143" s="7"/>
      <c r="H143" s="25"/>
      <c r="I143" s="38">
        <f>SUM(H136:H143)</f>
        <v>0</v>
      </c>
      <c r="J143" s="17"/>
    </row>
    <row r="144" spans="2:10">
      <c r="H144" s="34"/>
      <c r="I144" s="35"/>
      <c r="J144" s="27"/>
    </row>
    <row r="145" spans="1:10" ht="13.5" thickBot="1">
      <c r="F145" s="29" t="s">
        <v>28</v>
      </c>
      <c r="H145" s="24"/>
      <c r="I145" s="41">
        <f>SUM(I85:I143)</f>
        <v>2533050</v>
      </c>
      <c r="J145" s="36"/>
    </row>
    <row r="146" spans="1:10">
      <c r="H146" s="13"/>
      <c r="I146" s="28"/>
      <c r="J146" s="28"/>
    </row>
    <row r="147" spans="1:10" ht="13.5" thickBot="1">
      <c r="A147" s="10"/>
      <c r="B147" s="11"/>
      <c r="C147" s="11"/>
      <c r="D147" s="11"/>
      <c r="E147" s="11"/>
      <c r="F147" s="11"/>
      <c r="G147" s="11"/>
      <c r="H147" s="18"/>
      <c r="I147" s="30"/>
      <c r="J147" s="30"/>
    </row>
    <row r="148" spans="1:10" ht="13.5" thickTop="1">
      <c r="H148" s="9"/>
      <c r="I148" s="9"/>
      <c r="J148" s="9"/>
    </row>
    <row r="149" spans="1:10">
      <c r="H149" s="9"/>
      <c r="I149" s="9"/>
      <c r="J149" s="9"/>
    </row>
    <row r="150" spans="1:10">
      <c r="H150" s="9"/>
      <c r="I150" s="9"/>
      <c r="J150" s="9"/>
    </row>
    <row r="151" spans="1:10" ht="13.5" thickBot="1">
      <c r="A151" s="10"/>
      <c r="B151" s="11"/>
      <c r="C151" s="11"/>
      <c r="D151" s="11"/>
      <c r="E151" s="11"/>
      <c r="F151" s="11"/>
      <c r="G151" s="11"/>
      <c r="H151" s="12"/>
      <c r="I151" s="12"/>
      <c r="J151" s="12"/>
    </row>
    <row r="152" spans="1:10" ht="13.5" thickTop="1">
      <c r="H152" s="13"/>
      <c r="I152" s="14" t="s">
        <v>3</v>
      </c>
      <c r="J152" s="13"/>
    </row>
    <row r="153" spans="1:10">
      <c r="H153" s="15" t="s">
        <v>4</v>
      </c>
      <c r="I153" s="15" t="s">
        <v>5</v>
      </c>
      <c r="J153" s="15" t="s">
        <v>6</v>
      </c>
    </row>
    <row r="154" spans="1:10">
      <c r="A154" s="5">
        <v>4</v>
      </c>
      <c r="B154" t="s">
        <v>29</v>
      </c>
      <c r="H154" s="13"/>
      <c r="I154" s="13"/>
      <c r="J154" s="13"/>
    </row>
    <row r="155" spans="1:10">
      <c r="B155" t="s">
        <v>30</v>
      </c>
      <c r="H155" s="24"/>
      <c r="I155" s="24"/>
      <c r="J155" s="13"/>
    </row>
    <row r="156" spans="1:10">
      <c r="B156" s="7"/>
      <c r="D156" s="7"/>
      <c r="E156" s="7"/>
      <c r="F156" s="7"/>
      <c r="H156" s="25"/>
      <c r="I156" s="24"/>
      <c r="J156" s="13"/>
    </row>
    <row r="157" spans="1:10">
      <c r="B157" s="7"/>
      <c r="D157" s="7"/>
      <c r="E157" s="7"/>
      <c r="F157" s="7"/>
      <c r="H157" s="25"/>
      <c r="I157" s="24"/>
      <c r="J157" s="13"/>
    </row>
    <row r="158" spans="1:10">
      <c r="B158" s="7"/>
      <c r="D158" s="7"/>
      <c r="E158" s="7"/>
      <c r="F158" s="7"/>
      <c r="H158" s="25"/>
      <c r="I158" s="24"/>
      <c r="J158" s="13"/>
    </row>
    <row r="159" spans="1:10">
      <c r="B159" s="7"/>
      <c r="D159" s="7"/>
      <c r="E159" s="7"/>
      <c r="F159" s="7"/>
      <c r="H159" s="25"/>
      <c r="I159" s="24"/>
      <c r="J159" s="13"/>
    </row>
    <row r="160" spans="1:10">
      <c r="B160" s="7"/>
      <c r="D160" s="7"/>
      <c r="E160" s="7"/>
      <c r="F160" s="7"/>
      <c r="H160" s="25"/>
      <c r="I160" s="38">
        <f>SUM(H156:H160)</f>
        <v>0</v>
      </c>
      <c r="J160" s="17"/>
    </row>
    <row r="161" spans="2:10">
      <c r="H161" s="24"/>
      <c r="I161" s="24"/>
      <c r="J161" s="13"/>
    </row>
    <row r="162" spans="2:10">
      <c r="B162" t="s">
        <v>31</v>
      </c>
      <c r="H162" s="24"/>
      <c r="I162" s="24"/>
      <c r="J162" s="13"/>
    </row>
    <row r="163" spans="2:10">
      <c r="B163" s="7"/>
      <c r="D163" s="7"/>
      <c r="E163" s="7"/>
      <c r="F163" s="7"/>
      <c r="H163" s="25"/>
      <c r="I163" s="24"/>
      <c r="J163" s="13"/>
    </row>
    <row r="164" spans="2:10">
      <c r="B164" s="7"/>
      <c r="D164" s="7"/>
      <c r="E164" s="7"/>
      <c r="F164" s="7"/>
      <c r="H164" s="25"/>
      <c r="I164" s="24"/>
      <c r="J164" s="13"/>
    </row>
    <row r="165" spans="2:10">
      <c r="B165" s="7"/>
      <c r="D165" s="7"/>
      <c r="E165" s="7"/>
      <c r="F165" s="7"/>
      <c r="H165" s="25"/>
      <c r="I165" s="24"/>
      <c r="J165" s="13"/>
    </row>
    <row r="166" spans="2:10">
      <c r="B166" s="7"/>
      <c r="D166" s="7"/>
      <c r="E166" s="7"/>
      <c r="F166" s="7"/>
      <c r="H166" s="25"/>
      <c r="I166" s="24"/>
      <c r="J166" s="13"/>
    </row>
    <row r="167" spans="2:10">
      <c r="B167" s="7"/>
      <c r="D167" s="7"/>
      <c r="E167" s="7"/>
      <c r="F167" s="7"/>
      <c r="H167" s="25"/>
      <c r="I167" s="24"/>
      <c r="J167" s="13"/>
    </row>
    <row r="168" spans="2:10">
      <c r="H168" s="25"/>
      <c r="I168" s="38">
        <f>SUM(H163:H167)</f>
        <v>0</v>
      </c>
      <c r="J168" s="17"/>
    </row>
    <row r="169" spans="2:10">
      <c r="B169" t="s">
        <v>32</v>
      </c>
      <c r="H169" s="24"/>
      <c r="I169" s="24"/>
      <c r="J169" s="13"/>
    </row>
    <row r="170" spans="2:10">
      <c r="B170" s="7"/>
      <c r="D170" s="7"/>
      <c r="E170" s="7"/>
      <c r="F170" s="7"/>
      <c r="H170" s="25"/>
      <c r="I170" s="24"/>
      <c r="J170" s="13"/>
    </row>
    <row r="171" spans="2:10">
      <c r="B171" s="7"/>
      <c r="D171" s="7"/>
      <c r="E171" s="7"/>
      <c r="F171" s="7"/>
      <c r="H171" s="25"/>
      <c r="I171" s="24"/>
      <c r="J171" s="13"/>
    </row>
    <row r="172" spans="2:10">
      <c r="B172" s="7"/>
      <c r="D172" s="7"/>
      <c r="E172" s="7"/>
      <c r="F172" s="7"/>
      <c r="H172" s="25"/>
      <c r="I172" s="24"/>
      <c r="J172" s="13"/>
    </row>
    <row r="173" spans="2:10">
      <c r="B173" s="7"/>
      <c r="D173" s="7"/>
      <c r="E173" s="7"/>
      <c r="F173" s="7"/>
      <c r="H173" s="25"/>
      <c r="I173" s="24"/>
      <c r="J173" s="13"/>
    </row>
    <row r="174" spans="2:10">
      <c r="B174" s="7"/>
      <c r="D174" s="7"/>
      <c r="E174" s="7"/>
      <c r="F174" s="7"/>
      <c r="H174" s="25"/>
      <c r="I174" s="38">
        <f>SUM(H170:H174)</f>
        <v>0</v>
      </c>
      <c r="J174" s="17"/>
    </row>
    <row r="175" spans="2:10">
      <c r="H175" s="24"/>
      <c r="I175" s="24"/>
      <c r="J175" s="13"/>
    </row>
    <row r="176" spans="2:10">
      <c r="B176" t="s">
        <v>33</v>
      </c>
      <c r="H176" s="24"/>
      <c r="I176" s="24"/>
      <c r="J176" s="13"/>
    </row>
    <row r="177" spans="2:10">
      <c r="B177" s="7"/>
      <c r="D177" s="7"/>
      <c r="E177" s="7"/>
      <c r="F177" s="7"/>
      <c r="H177" s="25"/>
      <c r="I177" s="24"/>
      <c r="J177" s="13"/>
    </row>
    <row r="178" spans="2:10">
      <c r="B178" s="7"/>
      <c r="D178" s="7"/>
      <c r="E178" s="7"/>
      <c r="F178" s="7"/>
      <c r="H178" s="25"/>
      <c r="I178" s="24"/>
      <c r="J178" s="13"/>
    </row>
    <row r="179" spans="2:10">
      <c r="B179" s="7"/>
      <c r="D179" s="7"/>
      <c r="E179" s="7"/>
      <c r="F179" s="7"/>
      <c r="H179" s="25"/>
      <c r="I179" s="24"/>
      <c r="J179" s="13"/>
    </row>
    <row r="180" spans="2:10">
      <c r="B180" s="7"/>
      <c r="D180" s="7"/>
      <c r="E180" s="7"/>
      <c r="F180" s="7"/>
      <c r="H180" s="25"/>
      <c r="I180" s="24"/>
      <c r="J180" s="13"/>
    </row>
    <row r="181" spans="2:10">
      <c r="B181" s="7"/>
      <c r="D181" s="7"/>
      <c r="E181" s="7"/>
      <c r="F181" s="7"/>
      <c r="H181" s="25"/>
      <c r="I181" s="38">
        <f>SUM(H177:H181)</f>
        <v>0</v>
      </c>
      <c r="J181" s="17"/>
    </row>
    <row r="182" spans="2:10">
      <c r="H182" s="24"/>
      <c r="I182" s="24"/>
      <c r="J182" s="13"/>
    </row>
    <row r="183" spans="2:10">
      <c r="B183" t="s">
        <v>34</v>
      </c>
      <c r="H183" s="24"/>
      <c r="I183" s="24"/>
      <c r="J183" s="13"/>
    </row>
    <row r="184" spans="2:10">
      <c r="B184" s="7"/>
      <c r="D184" s="7"/>
      <c r="E184" s="7"/>
      <c r="F184" s="7"/>
      <c r="H184" s="25"/>
      <c r="I184" s="24"/>
      <c r="J184" s="13"/>
    </row>
    <row r="185" spans="2:10">
      <c r="B185" s="7"/>
      <c r="D185" s="7"/>
      <c r="E185" s="7"/>
      <c r="F185" s="7"/>
      <c r="H185" s="25"/>
      <c r="I185" s="24"/>
      <c r="J185" s="13"/>
    </row>
    <row r="186" spans="2:10">
      <c r="B186" s="7"/>
      <c r="D186" s="7"/>
      <c r="E186" s="7"/>
      <c r="F186" s="7"/>
      <c r="H186" s="25"/>
      <c r="I186" s="24"/>
      <c r="J186" s="13"/>
    </row>
    <row r="187" spans="2:10">
      <c r="B187" s="7"/>
      <c r="D187" s="7"/>
      <c r="E187" s="7"/>
      <c r="F187" s="7"/>
      <c r="H187" s="25"/>
      <c r="I187" s="24"/>
      <c r="J187" s="13"/>
    </row>
    <row r="188" spans="2:10">
      <c r="B188" s="7"/>
      <c r="D188" s="7"/>
      <c r="E188" s="7"/>
      <c r="F188" s="7"/>
      <c r="H188" s="25"/>
      <c r="I188" s="38">
        <f>SUM(H184:H188)</f>
        <v>0</v>
      </c>
      <c r="J188" s="17"/>
    </row>
    <row r="189" spans="2:10">
      <c r="H189" s="34"/>
      <c r="I189" s="24"/>
      <c r="J189" s="27"/>
    </row>
    <row r="190" spans="2:10" ht="13.5" thickBot="1">
      <c r="F190" s="29" t="s">
        <v>35</v>
      </c>
      <c r="H190" s="24"/>
      <c r="I190" s="42">
        <f>SUM(I160:I188)</f>
        <v>0</v>
      </c>
      <c r="J190" s="36"/>
    </row>
    <row r="191" spans="2:10">
      <c r="F191" s="29"/>
      <c r="H191" s="24"/>
      <c r="I191" s="24"/>
      <c r="J191" s="28"/>
    </row>
    <row r="192" spans="2:10" ht="13.5" thickBot="1">
      <c r="F192" s="29" t="s">
        <v>36</v>
      </c>
      <c r="H192" s="24"/>
      <c r="I192" s="43">
        <f>SUM(I44,I74,I145,I190)</f>
        <v>2533050</v>
      </c>
      <c r="J192" s="30"/>
    </row>
    <row r="193" spans="1:10" ht="13.5" thickTop="1">
      <c r="H193" s="13"/>
      <c r="I193" s="13"/>
      <c r="J193" s="28"/>
    </row>
    <row r="194" spans="1:10" ht="13.5" thickBot="1">
      <c r="A194" s="10"/>
      <c r="B194" s="11"/>
      <c r="C194" s="11"/>
      <c r="D194" s="11"/>
      <c r="E194" s="11"/>
      <c r="F194" s="11"/>
      <c r="G194" s="11"/>
      <c r="H194" s="18"/>
      <c r="I194" s="18"/>
      <c r="J194" s="30"/>
    </row>
    <row r="195" spans="1:10" ht="13.5" thickTop="1">
      <c r="A195" s="23"/>
      <c r="B195" s="16"/>
      <c r="C195" s="16"/>
      <c r="D195" s="16"/>
      <c r="E195" s="16"/>
      <c r="F195" s="16"/>
      <c r="G195" s="16"/>
      <c r="H195" s="9"/>
      <c r="I195" s="9"/>
      <c r="J195" s="9"/>
    </row>
    <row r="196" spans="1:10">
      <c r="H196" s="9"/>
      <c r="I196" s="9"/>
      <c r="J196" s="9"/>
    </row>
    <row r="198" spans="1:10">
      <c r="A198" s="5" t="s">
        <v>44</v>
      </c>
      <c r="H198" s="9"/>
      <c r="I198" s="9"/>
      <c r="J198" s="8"/>
    </row>
    <row r="199" spans="1:10">
      <c r="H199" s="9"/>
      <c r="I199" s="9"/>
      <c r="J199" s="9"/>
    </row>
    <row r="200" spans="1:10">
      <c r="A200" s="187" t="s">
        <v>213</v>
      </c>
      <c r="B200" s="187"/>
      <c r="C200" s="187"/>
      <c r="D200" s="187"/>
      <c r="E200" s="187"/>
      <c r="F200" s="187"/>
      <c r="G200" s="187"/>
      <c r="H200" s="187"/>
      <c r="I200" s="187"/>
      <c r="J200" s="187"/>
    </row>
    <row r="201" spans="1:10">
      <c r="A201"/>
      <c r="F201" s="37" t="s">
        <v>37</v>
      </c>
    </row>
    <row r="203" spans="1:10">
      <c r="A203" s="5" t="s">
        <v>270</v>
      </c>
    </row>
    <row r="205" spans="1:10">
      <c r="A205" s="5" t="s">
        <v>45</v>
      </c>
      <c r="C205" s="187"/>
      <c r="D205" s="187"/>
      <c r="E205" s="187"/>
      <c r="F205" t="s">
        <v>38</v>
      </c>
      <c r="G205" s="187"/>
      <c r="H205" s="187"/>
      <c r="I205" s="3" t="s">
        <v>280</v>
      </c>
    </row>
    <row r="208" spans="1:10">
      <c r="H208" s="8"/>
      <c r="I208" s="8"/>
      <c r="J208" s="8"/>
    </row>
    <row r="209" spans="8:10">
      <c r="H209" s="186" t="s">
        <v>254</v>
      </c>
      <c r="I209" s="186"/>
      <c r="J209" s="186"/>
    </row>
    <row r="210" spans="8:10">
      <c r="H210" s="8"/>
      <c r="I210" s="8"/>
      <c r="J210" s="8"/>
    </row>
    <row r="211" spans="8:10">
      <c r="H211" s="186" t="s">
        <v>255</v>
      </c>
      <c r="I211" s="186"/>
      <c r="J211" s="186"/>
    </row>
    <row r="212" spans="8:10">
      <c r="H212" s="8"/>
      <c r="I212" s="8"/>
      <c r="J212" s="8"/>
    </row>
    <row r="213" spans="8:10">
      <c r="H213" s="186" t="s">
        <v>256</v>
      </c>
      <c r="I213" s="186"/>
      <c r="J213" s="186"/>
    </row>
    <row r="214" spans="8:10">
      <c r="H214" s="8"/>
      <c r="I214" s="8"/>
      <c r="J214" s="8"/>
    </row>
    <row r="215" spans="8:10">
      <c r="H215" s="186" t="s">
        <v>257</v>
      </c>
      <c r="I215" s="186"/>
      <c r="J215" s="186"/>
    </row>
    <row r="216" spans="8:10">
      <c r="H216" s="8"/>
      <c r="I216" s="8"/>
      <c r="J216" s="8"/>
    </row>
    <row r="217" spans="8:10">
      <c r="H217" s="186" t="s">
        <v>257</v>
      </c>
      <c r="I217" s="186"/>
      <c r="J217" s="186"/>
    </row>
  </sheetData>
  <mergeCells count="8">
    <mergeCell ref="H217:J217"/>
    <mergeCell ref="G205:H205"/>
    <mergeCell ref="C205:E205"/>
    <mergeCell ref="A200:J200"/>
    <mergeCell ref="H209:J209"/>
    <mergeCell ref="H211:J211"/>
    <mergeCell ref="H213:J213"/>
    <mergeCell ref="H215:J215"/>
  </mergeCells>
  <phoneticPr fontId="0" type="noConversion"/>
  <printOptions horizontalCentered="1"/>
  <pageMargins left="0.375" right="0.375" top="0.5" bottom="0.5" header="0" footer="0"/>
  <pageSetup paperSize="5" orientation="portrait" horizontalDpi="300" verticalDpi="300" r:id="rId1"/>
  <headerFooter alignWithMargins="0"/>
  <rowBreaks count="2" manualBreakCount="2">
    <brk id="75" max="16383" man="1"/>
    <brk id="14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220"/>
  <sheetViews>
    <sheetView zoomScaleNormal="100" workbookViewId="0"/>
  </sheetViews>
  <sheetFormatPr defaultRowHeight="12.75"/>
  <cols>
    <col min="1" max="1" width="4.7109375" style="151" customWidth="1"/>
    <col min="2" max="2" width="6.7109375" style="141" customWidth="1"/>
    <col min="3" max="3" width="1.7109375" style="141" customWidth="1"/>
    <col min="4" max="4" width="20.7109375" style="141" customWidth="1"/>
    <col min="5" max="5" width="3.7109375" style="141" customWidth="1"/>
    <col min="6" max="6" width="10.28515625" style="141" customWidth="1"/>
    <col min="7" max="7" width="3.7109375" style="141" customWidth="1"/>
    <col min="8" max="10" width="15.7109375" style="142" customWidth="1"/>
    <col min="11" max="16384" width="9.140625" style="141"/>
  </cols>
  <sheetData>
    <row r="1" spans="1:10" ht="9" customHeight="1">
      <c r="A1" s="139" t="s">
        <v>39</v>
      </c>
      <c r="B1" s="140"/>
      <c r="C1" s="140"/>
      <c r="D1" s="140"/>
      <c r="I1" s="143" t="s">
        <v>40</v>
      </c>
      <c r="J1" s="144"/>
    </row>
    <row r="2" spans="1:10" ht="9" customHeight="1">
      <c r="A2" s="139" t="s">
        <v>41</v>
      </c>
    </row>
    <row r="3" spans="1:10" ht="12" customHeight="1">
      <c r="A3" s="145" t="s">
        <v>278</v>
      </c>
    </row>
    <row r="4" spans="1:10">
      <c r="A4" s="139" t="s">
        <v>43</v>
      </c>
    </row>
    <row r="5" spans="1:10" ht="14.25" customHeight="1">
      <c r="A5" s="146" t="s">
        <v>0</v>
      </c>
      <c r="B5" s="147"/>
      <c r="C5" s="147"/>
      <c r="D5" s="147"/>
      <c r="E5" s="147"/>
      <c r="F5" s="147"/>
      <c r="G5" s="147"/>
      <c r="H5" s="144"/>
      <c r="I5" s="144"/>
      <c r="J5" s="144"/>
    </row>
    <row r="6" spans="1:10" ht="11.25" customHeight="1">
      <c r="A6" s="148" t="s">
        <v>243</v>
      </c>
      <c r="B6" s="149"/>
      <c r="C6" s="149"/>
      <c r="D6" s="149"/>
      <c r="E6" s="149"/>
      <c r="F6" s="149"/>
      <c r="G6" s="149"/>
    </row>
    <row r="7" spans="1:10">
      <c r="A7" s="150" t="s">
        <v>1</v>
      </c>
      <c r="B7" s="140"/>
      <c r="C7" s="140"/>
      <c r="D7" s="140"/>
      <c r="E7" s="140"/>
      <c r="F7" s="140"/>
    </row>
    <row r="8" spans="1:10" ht="8.25" customHeight="1"/>
    <row r="9" spans="1:10">
      <c r="A9" s="148"/>
      <c r="B9" s="149"/>
      <c r="C9" s="149"/>
      <c r="D9" s="149"/>
      <c r="E9" s="149"/>
      <c r="F9" s="149"/>
      <c r="G9" s="149"/>
      <c r="I9" s="152"/>
      <c r="J9" s="152"/>
    </row>
    <row r="10" spans="1:10">
      <c r="A10" s="150" t="s">
        <v>42</v>
      </c>
      <c r="B10" s="140"/>
      <c r="C10" s="140"/>
      <c r="D10" s="140"/>
      <c r="I10" s="153" t="s">
        <v>2</v>
      </c>
      <c r="J10" s="153"/>
    </row>
    <row r="11" spans="1:10" ht="6.75" customHeight="1">
      <c r="I11" s="154"/>
    </row>
    <row r="12" spans="1:10">
      <c r="A12" s="147" t="s">
        <v>272</v>
      </c>
      <c r="B12" s="147"/>
      <c r="C12" s="147"/>
      <c r="D12" s="147"/>
      <c r="E12" s="147"/>
      <c r="F12" s="147"/>
      <c r="G12" s="147"/>
      <c r="H12" s="155"/>
      <c r="I12" s="144"/>
      <c r="J12" s="144"/>
    </row>
    <row r="13" spans="1:10" ht="6" customHeight="1" thickBot="1">
      <c r="A13" s="156"/>
      <c r="B13" s="157"/>
      <c r="C13" s="157"/>
      <c r="D13" s="157"/>
      <c r="E13" s="157"/>
      <c r="F13" s="157"/>
      <c r="G13" s="157"/>
      <c r="H13" s="158"/>
      <c r="I13" s="158"/>
      <c r="J13" s="158"/>
    </row>
    <row r="14" spans="1:10" ht="13.5" thickTop="1">
      <c r="A14" s="151" t="s">
        <v>229</v>
      </c>
      <c r="H14" s="159"/>
      <c r="I14" s="160" t="s">
        <v>3</v>
      </c>
      <c r="J14" s="159"/>
    </row>
    <row r="15" spans="1:10">
      <c r="H15" s="161" t="s">
        <v>4</v>
      </c>
      <c r="I15" s="161" t="s">
        <v>5</v>
      </c>
      <c r="J15" s="161" t="s">
        <v>6</v>
      </c>
    </row>
    <row r="16" spans="1:10">
      <c r="A16" s="151">
        <v>1</v>
      </c>
      <c r="B16" s="141" t="s">
        <v>7</v>
      </c>
      <c r="H16" s="162"/>
      <c r="I16" s="162"/>
      <c r="J16" s="159"/>
    </row>
    <row r="17" spans="2:10">
      <c r="B17" s="141" t="s">
        <v>8</v>
      </c>
      <c r="H17" s="162"/>
      <c r="I17" s="162"/>
      <c r="J17" s="159"/>
    </row>
    <row r="18" spans="2:10">
      <c r="B18" s="149">
        <v>41110</v>
      </c>
      <c r="D18" s="149" t="s">
        <v>261</v>
      </c>
      <c r="E18" s="149"/>
      <c r="F18" s="149"/>
      <c r="H18" s="163">
        <v>56650</v>
      </c>
      <c r="I18" s="162"/>
      <c r="J18" s="159"/>
    </row>
    <row r="19" spans="2:10">
      <c r="B19" s="149">
        <v>41110</v>
      </c>
      <c r="D19" s="149" t="s">
        <v>261</v>
      </c>
      <c r="E19" s="149"/>
      <c r="F19" s="149"/>
      <c r="H19" s="163">
        <v>37816</v>
      </c>
      <c r="I19" s="162"/>
      <c r="J19" s="159"/>
    </row>
    <row r="20" spans="2:10">
      <c r="B20" s="149">
        <v>41120</v>
      </c>
      <c r="D20" s="149" t="s">
        <v>262</v>
      </c>
      <c r="E20" s="149"/>
      <c r="F20" s="149"/>
      <c r="H20" s="163">
        <v>21218</v>
      </c>
      <c r="I20" s="162"/>
      <c r="J20" s="159"/>
    </row>
    <row r="21" spans="2:10">
      <c r="B21" s="149"/>
      <c r="D21" s="149"/>
      <c r="E21" s="149"/>
      <c r="F21" s="149"/>
      <c r="H21" s="163"/>
      <c r="I21" s="162"/>
      <c r="J21" s="159"/>
    </row>
    <row r="22" spans="2:10">
      <c r="B22" s="149"/>
      <c r="D22" s="149"/>
      <c r="E22" s="149"/>
      <c r="F22" s="149"/>
      <c r="H22" s="163"/>
      <c r="I22" s="162"/>
      <c r="J22" s="159"/>
    </row>
    <row r="23" spans="2:10">
      <c r="B23" s="149"/>
      <c r="D23" s="149"/>
      <c r="E23" s="149"/>
      <c r="F23" s="149"/>
      <c r="H23" s="163"/>
      <c r="I23" s="162"/>
      <c r="J23" s="159"/>
    </row>
    <row r="24" spans="2:10">
      <c r="B24" s="149"/>
      <c r="D24" s="149"/>
      <c r="E24" s="149"/>
      <c r="F24" s="149"/>
      <c r="H24" s="163"/>
      <c r="I24" s="162"/>
      <c r="J24" s="159"/>
    </row>
    <row r="25" spans="2:10">
      <c r="B25" s="149"/>
      <c r="D25" s="149"/>
      <c r="E25" s="149"/>
      <c r="F25" s="149"/>
      <c r="H25" s="163"/>
      <c r="I25" s="162"/>
      <c r="J25" s="159"/>
    </row>
    <row r="26" spans="2:10">
      <c r="B26" s="149"/>
      <c r="D26" s="149"/>
      <c r="E26" s="149"/>
      <c r="F26" s="149"/>
      <c r="H26" s="163"/>
      <c r="I26" s="162"/>
      <c r="J26" s="159"/>
    </row>
    <row r="27" spans="2:10">
      <c r="B27" s="149"/>
      <c r="D27" s="149"/>
      <c r="E27" s="149"/>
      <c r="F27" s="149"/>
      <c r="H27" s="163"/>
      <c r="I27" s="162"/>
      <c r="J27" s="159"/>
    </row>
    <row r="28" spans="2:10">
      <c r="B28" s="149"/>
      <c r="D28" s="149"/>
      <c r="E28" s="149"/>
      <c r="F28" s="149"/>
      <c r="H28" s="163"/>
      <c r="I28" s="162"/>
      <c r="J28" s="159"/>
    </row>
    <row r="29" spans="2:10">
      <c r="B29" s="149"/>
      <c r="D29" s="149"/>
      <c r="E29" s="149"/>
      <c r="F29" s="149"/>
      <c r="H29" s="163"/>
      <c r="I29" s="164">
        <f>SUM(H18:H29)</f>
        <v>115684</v>
      </c>
      <c r="J29" s="165"/>
    </row>
    <row r="30" spans="2:10">
      <c r="H30" s="162"/>
      <c r="I30" s="162"/>
      <c r="J30" s="159"/>
    </row>
    <row r="31" spans="2:10">
      <c r="B31" s="141" t="s">
        <v>9</v>
      </c>
      <c r="H31" s="162"/>
      <c r="I31" s="162"/>
      <c r="J31" s="159"/>
    </row>
    <row r="32" spans="2:10">
      <c r="B32" s="149">
        <v>41560</v>
      </c>
      <c r="D32" s="149" t="s">
        <v>265</v>
      </c>
      <c r="E32" s="149"/>
      <c r="F32" s="149"/>
      <c r="H32" s="163">
        <v>5407</v>
      </c>
      <c r="I32" s="162"/>
      <c r="J32" s="159"/>
    </row>
    <row r="33" spans="1:10">
      <c r="B33" s="149">
        <v>41570</v>
      </c>
      <c r="D33" s="149" t="s">
        <v>266</v>
      </c>
      <c r="E33" s="149"/>
      <c r="F33" s="149"/>
      <c r="H33" s="163">
        <v>1780</v>
      </c>
      <c r="I33" s="162"/>
      <c r="J33" s="159"/>
    </row>
    <row r="34" spans="1:10">
      <c r="B34" s="149">
        <v>41610</v>
      </c>
      <c r="D34" s="149" t="s">
        <v>267</v>
      </c>
      <c r="E34" s="149"/>
      <c r="F34" s="149"/>
      <c r="H34" s="163">
        <v>3779</v>
      </c>
      <c r="I34" s="162"/>
      <c r="J34" s="159"/>
    </row>
    <row r="35" spans="1:10">
      <c r="B35" s="149">
        <v>41620</v>
      </c>
      <c r="D35" s="149" t="s">
        <v>268</v>
      </c>
      <c r="E35" s="149"/>
      <c r="F35" s="149"/>
      <c r="H35" s="163">
        <v>8850</v>
      </c>
      <c r="I35" s="162"/>
      <c r="J35" s="159"/>
    </row>
    <row r="36" spans="1:10">
      <c r="B36" s="149"/>
      <c r="D36" s="149"/>
      <c r="E36" s="149"/>
      <c r="F36" s="149"/>
      <c r="H36" s="163"/>
      <c r="I36" s="164">
        <f>SUM(H32:H36)</f>
        <v>19816</v>
      </c>
      <c r="J36" s="165"/>
    </row>
    <row r="37" spans="1:10">
      <c r="H37" s="162"/>
      <c r="I37" s="162"/>
      <c r="J37" s="159"/>
    </row>
    <row r="38" spans="1:10">
      <c r="B38" s="141" t="s">
        <v>10</v>
      </c>
      <c r="H38" s="162"/>
      <c r="I38" s="162"/>
      <c r="J38" s="159"/>
    </row>
    <row r="39" spans="1:10">
      <c r="B39" s="149"/>
      <c r="D39" s="149"/>
      <c r="E39" s="149"/>
      <c r="F39" s="149"/>
      <c r="H39" s="163"/>
      <c r="I39" s="162"/>
      <c r="J39" s="159"/>
    </row>
    <row r="40" spans="1:10">
      <c r="B40" s="149"/>
      <c r="D40" s="149"/>
      <c r="E40" s="149"/>
      <c r="F40" s="149"/>
      <c r="H40" s="163"/>
      <c r="I40" s="162"/>
      <c r="J40" s="159"/>
    </row>
    <row r="41" spans="1:10">
      <c r="B41" s="149"/>
      <c r="D41" s="149"/>
      <c r="E41" s="149"/>
      <c r="F41" s="149"/>
      <c r="H41" s="163"/>
      <c r="I41" s="162"/>
      <c r="J41" s="159"/>
    </row>
    <row r="42" spans="1:10">
      <c r="B42" s="149"/>
      <c r="D42" s="149"/>
      <c r="E42" s="149"/>
      <c r="F42" s="149"/>
      <c r="H42" s="163"/>
      <c r="I42" s="162"/>
      <c r="J42" s="159"/>
    </row>
    <row r="43" spans="1:10">
      <c r="B43" s="149"/>
      <c r="D43" s="149"/>
      <c r="E43" s="149"/>
      <c r="F43" s="149"/>
      <c r="H43" s="163"/>
      <c r="I43" s="164">
        <f>SUM(H39:H43)</f>
        <v>0</v>
      </c>
      <c r="J43" s="165"/>
    </row>
    <row r="44" spans="1:10" ht="13.5" thickBot="1">
      <c r="F44" s="166" t="s">
        <v>11</v>
      </c>
      <c r="H44" s="162"/>
      <c r="I44" s="167">
        <f>SUM(I29:I43)</f>
        <v>135500</v>
      </c>
      <c r="J44" s="168"/>
    </row>
    <row r="45" spans="1:10" ht="10.5" customHeight="1">
      <c r="H45" s="162"/>
      <c r="I45" s="162"/>
      <c r="J45" s="159"/>
    </row>
    <row r="46" spans="1:10">
      <c r="A46" s="151">
        <v>2</v>
      </c>
      <c r="B46" s="141" t="s">
        <v>12</v>
      </c>
      <c r="H46" s="162"/>
      <c r="I46" s="162"/>
      <c r="J46" s="159"/>
    </row>
    <row r="47" spans="1:10">
      <c r="B47" s="141" t="s">
        <v>13</v>
      </c>
      <c r="H47" s="162"/>
      <c r="I47" s="162"/>
      <c r="J47" s="159"/>
    </row>
    <row r="48" spans="1:10">
      <c r="B48" s="149">
        <v>42110</v>
      </c>
      <c r="D48" s="149" t="s">
        <v>13</v>
      </c>
      <c r="E48" s="149"/>
      <c r="F48" s="149"/>
      <c r="H48" s="163"/>
      <c r="I48" s="162"/>
      <c r="J48" s="159"/>
    </row>
    <row r="49" spans="2:10">
      <c r="B49" s="149"/>
      <c r="D49" s="149"/>
      <c r="E49" s="149"/>
      <c r="F49" s="149"/>
      <c r="H49" s="163"/>
      <c r="I49" s="162"/>
      <c r="J49" s="159"/>
    </row>
    <row r="50" spans="2:10">
      <c r="B50" s="149"/>
      <c r="D50" s="149"/>
      <c r="E50" s="149"/>
      <c r="F50" s="149"/>
      <c r="H50" s="163"/>
      <c r="I50" s="162"/>
      <c r="J50" s="159"/>
    </row>
    <row r="51" spans="2:10">
      <c r="B51" s="149"/>
      <c r="D51" s="149"/>
      <c r="E51" s="149"/>
      <c r="F51" s="149"/>
      <c r="H51" s="163"/>
      <c r="I51" s="162"/>
      <c r="J51" s="159"/>
    </row>
    <row r="52" spans="2:10">
      <c r="B52" s="149"/>
      <c r="D52" s="149"/>
      <c r="E52" s="149"/>
      <c r="F52" s="149"/>
      <c r="H52" s="163"/>
      <c r="I52" s="164">
        <f>SUM(H48:H52)</f>
        <v>0</v>
      </c>
      <c r="J52" s="165"/>
    </row>
    <row r="53" spans="2:10">
      <c r="H53" s="162"/>
      <c r="I53" s="162"/>
      <c r="J53" s="159"/>
    </row>
    <row r="54" spans="2:10">
      <c r="B54" s="141" t="s">
        <v>14</v>
      </c>
      <c r="H54" s="162"/>
      <c r="I54" s="162"/>
      <c r="J54" s="159"/>
    </row>
    <row r="55" spans="2:10">
      <c r="B55" s="149"/>
      <c r="D55" s="149"/>
      <c r="E55" s="149"/>
      <c r="F55" s="149"/>
      <c r="H55" s="163"/>
      <c r="I55" s="162"/>
      <c r="J55" s="159"/>
    </row>
    <row r="56" spans="2:10">
      <c r="B56" s="149"/>
      <c r="D56" s="149"/>
      <c r="E56" s="149"/>
      <c r="F56" s="149"/>
      <c r="H56" s="163"/>
      <c r="I56" s="162"/>
      <c r="J56" s="159"/>
    </row>
    <row r="57" spans="2:10">
      <c r="B57" s="149"/>
      <c r="D57" s="149"/>
      <c r="E57" s="149"/>
      <c r="F57" s="149"/>
      <c r="H57" s="163"/>
      <c r="I57" s="162"/>
      <c r="J57" s="159"/>
    </row>
    <row r="58" spans="2:10">
      <c r="B58" s="149"/>
      <c r="D58" s="149"/>
      <c r="E58" s="149"/>
      <c r="F58" s="149"/>
      <c r="H58" s="163"/>
      <c r="I58" s="162"/>
      <c r="J58" s="159"/>
    </row>
    <row r="59" spans="2:10">
      <c r="B59" s="149"/>
      <c r="D59" s="149"/>
      <c r="E59" s="149"/>
      <c r="F59" s="149"/>
      <c r="H59" s="163"/>
      <c r="I59" s="164">
        <f>SUM(H55:H59)</f>
        <v>0</v>
      </c>
      <c r="J59" s="165"/>
    </row>
    <row r="60" spans="2:10">
      <c r="H60" s="162"/>
      <c r="I60" s="162"/>
      <c r="J60" s="159"/>
    </row>
    <row r="61" spans="2:10">
      <c r="B61" s="141" t="s">
        <v>15</v>
      </c>
      <c r="H61" s="162"/>
      <c r="I61" s="162"/>
      <c r="J61" s="159"/>
    </row>
    <row r="62" spans="2:10">
      <c r="B62" s="149"/>
      <c r="D62" s="149"/>
      <c r="E62" s="149"/>
      <c r="F62" s="149"/>
      <c r="H62" s="163"/>
      <c r="I62" s="162"/>
      <c r="J62" s="159"/>
    </row>
    <row r="63" spans="2:10">
      <c r="B63" s="149"/>
      <c r="D63" s="149"/>
      <c r="E63" s="149"/>
      <c r="F63" s="149"/>
      <c r="H63" s="163"/>
      <c r="I63" s="162"/>
      <c r="J63" s="159"/>
    </row>
    <row r="64" spans="2:10">
      <c r="B64" s="149"/>
      <c r="D64" s="149"/>
      <c r="E64" s="149"/>
      <c r="F64" s="149"/>
      <c r="H64" s="163"/>
      <c r="I64" s="162"/>
      <c r="J64" s="159"/>
    </row>
    <row r="65" spans="1:10">
      <c r="B65" s="149"/>
      <c r="D65" s="149"/>
      <c r="E65" s="149"/>
      <c r="F65" s="149"/>
      <c r="H65" s="163"/>
      <c r="I65" s="162"/>
      <c r="J65" s="159"/>
    </row>
    <row r="66" spans="1:10">
      <c r="B66" s="149"/>
      <c r="D66" s="149"/>
      <c r="E66" s="149"/>
      <c r="F66" s="149"/>
      <c r="H66" s="163"/>
      <c r="I66" s="164">
        <f>SUM(H62:H66)</f>
        <v>0</v>
      </c>
      <c r="J66" s="165"/>
    </row>
    <row r="67" spans="1:10">
      <c r="H67" s="162"/>
      <c r="I67" s="162"/>
      <c r="J67" s="159"/>
    </row>
    <row r="68" spans="1:10">
      <c r="B68" s="141" t="s">
        <v>16</v>
      </c>
      <c r="H68" s="162"/>
      <c r="I68" s="162"/>
      <c r="J68" s="159"/>
    </row>
    <row r="69" spans="1:10">
      <c r="B69" s="149"/>
      <c r="D69" s="149"/>
      <c r="E69" s="149"/>
      <c r="F69" s="149"/>
      <c r="H69" s="163"/>
      <c r="I69" s="162"/>
      <c r="J69" s="159"/>
    </row>
    <row r="70" spans="1:10">
      <c r="B70" s="149"/>
      <c r="D70" s="149"/>
      <c r="E70" s="149"/>
      <c r="F70" s="149"/>
      <c r="H70" s="163"/>
      <c r="I70" s="162"/>
      <c r="J70" s="159"/>
    </row>
    <row r="71" spans="1:10">
      <c r="B71" s="149"/>
      <c r="D71" s="149"/>
      <c r="E71" s="149"/>
      <c r="F71" s="149"/>
      <c r="H71" s="163"/>
      <c r="I71" s="162"/>
      <c r="J71" s="159"/>
    </row>
    <row r="72" spans="1:10">
      <c r="B72" s="149"/>
      <c r="D72" s="149"/>
      <c r="E72" s="149"/>
      <c r="F72" s="149"/>
      <c r="H72" s="163"/>
      <c r="I72" s="162"/>
      <c r="J72" s="159"/>
    </row>
    <row r="73" spans="1:10">
      <c r="B73" s="149"/>
      <c r="D73" s="149"/>
      <c r="E73" s="149"/>
      <c r="F73" s="149"/>
      <c r="H73" s="163"/>
      <c r="I73" s="164">
        <f>SUM(H69:H73)</f>
        <v>0</v>
      </c>
      <c r="J73" s="165"/>
    </row>
    <row r="74" spans="1:10" ht="13.5" thickBot="1">
      <c r="F74" s="166" t="s">
        <v>17</v>
      </c>
      <c r="H74" s="169"/>
      <c r="I74" s="170">
        <f>SUM(I52:I73)</f>
        <v>0</v>
      </c>
      <c r="J74" s="168"/>
    </row>
    <row r="75" spans="1:10" ht="13.5" thickBot="1">
      <c r="A75" s="156"/>
      <c r="B75" s="157"/>
      <c r="C75" s="157"/>
      <c r="D75" s="157"/>
      <c r="E75" s="157"/>
      <c r="F75" s="157"/>
      <c r="G75" s="157"/>
      <c r="H75" s="171"/>
      <c r="I75" s="172"/>
      <c r="J75" s="173"/>
    </row>
    <row r="76" spans="1:10" ht="13.5" thickTop="1">
      <c r="H76" s="159"/>
      <c r="I76" s="160" t="s">
        <v>3</v>
      </c>
      <c r="J76" s="159"/>
    </row>
    <row r="77" spans="1:10">
      <c r="H77" s="161" t="s">
        <v>4</v>
      </c>
      <c r="I77" s="161" t="s">
        <v>5</v>
      </c>
      <c r="J77" s="161" t="s">
        <v>6</v>
      </c>
    </row>
    <row r="78" spans="1:10">
      <c r="A78" s="151">
        <v>3</v>
      </c>
      <c r="B78" s="141" t="s">
        <v>18</v>
      </c>
      <c r="H78" s="162"/>
      <c r="I78" s="162"/>
      <c r="J78" s="159"/>
    </row>
    <row r="79" spans="1:10">
      <c r="B79" s="141" t="s">
        <v>19</v>
      </c>
      <c r="H79" s="162"/>
      <c r="I79" s="162"/>
      <c r="J79" s="159"/>
    </row>
    <row r="80" spans="1:10">
      <c r="B80" s="149">
        <v>43110</v>
      </c>
      <c r="D80" s="149" t="s">
        <v>230</v>
      </c>
      <c r="E80" s="149"/>
      <c r="F80" s="149"/>
      <c r="H80" s="163">
        <v>100000</v>
      </c>
      <c r="I80" s="162"/>
      <c r="J80" s="159"/>
    </row>
    <row r="81" spans="2:10">
      <c r="B81" s="149">
        <v>43110</v>
      </c>
      <c r="D81" s="149" t="s">
        <v>231</v>
      </c>
      <c r="E81" s="149"/>
      <c r="F81" s="149"/>
      <c r="H81" s="163">
        <v>365000</v>
      </c>
      <c r="I81" s="162"/>
      <c r="J81" s="159"/>
    </row>
    <row r="82" spans="2:10">
      <c r="B82" s="149">
        <v>43110</v>
      </c>
      <c r="D82" s="149" t="s">
        <v>232</v>
      </c>
      <c r="E82" s="149"/>
      <c r="F82" s="149"/>
      <c r="H82" s="163">
        <v>50000</v>
      </c>
      <c r="I82" s="162"/>
      <c r="J82" s="159"/>
    </row>
    <row r="83" spans="2:10">
      <c r="B83" s="149">
        <v>43110</v>
      </c>
      <c r="D83" s="149" t="s">
        <v>259</v>
      </c>
      <c r="E83" s="149"/>
      <c r="F83" s="149"/>
      <c r="H83" s="163">
        <v>60000</v>
      </c>
      <c r="I83" s="162"/>
      <c r="J83" s="159"/>
    </row>
    <row r="84" spans="2:10">
      <c r="B84" s="149">
        <v>43110</v>
      </c>
      <c r="D84" s="149" t="s">
        <v>260</v>
      </c>
      <c r="E84" s="149"/>
      <c r="F84" s="149"/>
      <c r="H84" s="163">
        <v>5000</v>
      </c>
      <c r="I84" s="162"/>
      <c r="J84" s="159"/>
    </row>
    <row r="85" spans="2:10">
      <c r="H85" s="163"/>
      <c r="I85" s="164">
        <f>SUM(H80:H84)</f>
        <v>580000</v>
      </c>
      <c r="J85" s="165"/>
    </row>
    <row r="86" spans="2:10">
      <c r="B86" s="141" t="s">
        <v>20</v>
      </c>
      <c r="H86" s="162"/>
      <c r="I86" s="162"/>
      <c r="J86" s="159"/>
    </row>
    <row r="87" spans="2:10">
      <c r="B87" s="149">
        <v>43200</v>
      </c>
      <c r="D87" s="149" t="s">
        <v>238</v>
      </c>
      <c r="E87" s="149"/>
      <c r="F87" s="149"/>
      <c r="H87" s="163">
        <v>2000</v>
      </c>
      <c r="I87" s="162"/>
      <c r="J87" s="159"/>
    </row>
    <row r="88" spans="2:10">
      <c r="B88" s="149"/>
      <c r="D88" s="149"/>
      <c r="E88" s="149"/>
      <c r="F88" s="149"/>
      <c r="H88" s="163"/>
      <c r="I88" s="162"/>
      <c r="J88" s="159"/>
    </row>
    <row r="89" spans="2:10">
      <c r="B89" s="149"/>
      <c r="D89" s="149"/>
      <c r="E89" s="149"/>
      <c r="F89" s="149"/>
      <c r="H89" s="163"/>
      <c r="I89" s="162"/>
      <c r="J89" s="159"/>
    </row>
    <row r="90" spans="2:10">
      <c r="B90" s="149"/>
      <c r="D90" s="149"/>
      <c r="E90" s="149"/>
      <c r="F90" s="149"/>
      <c r="H90" s="163"/>
      <c r="I90" s="162"/>
      <c r="J90" s="159"/>
    </row>
    <row r="91" spans="2:10">
      <c r="B91" s="149"/>
      <c r="D91" s="149"/>
      <c r="E91" s="149"/>
      <c r="F91" s="149"/>
      <c r="H91" s="163"/>
      <c r="I91" s="164">
        <f>SUM(H87:H91)</f>
        <v>2000</v>
      </c>
      <c r="J91" s="165"/>
    </row>
    <row r="92" spans="2:10">
      <c r="H92" s="162"/>
      <c r="I92" s="162"/>
      <c r="J92" s="159"/>
    </row>
    <row r="93" spans="2:10">
      <c r="B93" s="141" t="s">
        <v>21</v>
      </c>
      <c r="H93" s="162"/>
      <c r="I93" s="162"/>
      <c r="J93" s="159"/>
    </row>
    <row r="94" spans="2:10">
      <c r="B94" s="149">
        <v>43320</v>
      </c>
      <c r="D94" s="149" t="s">
        <v>237</v>
      </c>
      <c r="E94" s="149"/>
      <c r="F94" s="149"/>
      <c r="H94" s="163">
        <f>2500+7000</f>
        <v>9500</v>
      </c>
      <c r="I94" s="162"/>
      <c r="J94" s="159"/>
    </row>
    <row r="95" spans="2:10">
      <c r="B95" s="149"/>
      <c r="D95" s="149"/>
      <c r="E95" s="149"/>
      <c r="F95" s="149"/>
      <c r="H95" s="163"/>
      <c r="I95" s="162"/>
      <c r="J95" s="159"/>
    </row>
    <row r="96" spans="2:10">
      <c r="B96" s="149"/>
      <c r="D96" s="149"/>
      <c r="E96" s="149"/>
      <c r="F96" s="149"/>
      <c r="H96" s="163"/>
      <c r="I96" s="162"/>
      <c r="J96" s="159"/>
    </row>
    <row r="97" spans="2:10">
      <c r="B97" s="149"/>
      <c r="D97" s="149"/>
      <c r="E97" s="149"/>
      <c r="F97" s="149"/>
      <c r="H97" s="163"/>
      <c r="I97" s="162"/>
      <c r="J97" s="159"/>
    </row>
    <row r="98" spans="2:10">
      <c r="B98" s="149"/>
      <c r="D98" s="149"/>
      <c r="E98" s="149"/>
      <c r="F98" s="149"/>
      <c r="H98" s="163"/>
      <c r="I98" s="164">
        <f>SUM(H94:H98)</f>
        <v>9500</v>
      </c>
      <c r="J98" s="165"/>
    </row>
    <row r="99" spans="2:10">
      <c r="H99" s="162"/>
      <c r="I99" s="162"/>
      <c r="J99" s="159"/>
    </row>
    <row r="100" spans="2:10">
      <c r="B100" s="141" t="s">
        <v>22</v>
      </c>
      <c r="H100" s="162"/>
      <c r="I100" s="162"/>
      <c r="J100" s="159"/>
    </row>
    <row r="101" spans="2:10">
      <c r="B101" s="149">
        <v>43410</v>
      </c>
      <c r="D101" s="149" t="s">
        <v>233</v>
      </c>
      <c r="E101" s="149"/>
      <c r="F101" s="149"/>
      <c r="H101" s="163">
        <v>10000</v>
      </c>
      <c r="I101" s="162"/>
      <c r="J101" s="159"/>
    </row>
    <row r="102" spans="2:10">
      <c r="B102" s="149"/>
      <c r="D102" s="149"/>
      <c r="E102" s="149"/>
      <c r="F102" s="149"/>
      <c r="H102" s="163"/>
      <c r="I102" s="162"/>
      <c r="J102" s="159"/>
    </row>
    <row r="103" spans="2:10">
      <c r="B103" s="149"/>
      <c r="D103" s="149"/>
      <c r="E103" s="149"/>
      <c r="F103" s="149"/>
      <c r="H103" s="163"/>
      <c r="I103" s="162"/>
      <c r="J103" s="159"/>
    </row>
    <row r="104" spans="2:10">
      <c r="B104" s="149"/>
      <c r="D104" s="149"/>
      <c r="E104" s="149"/>
      <c r="F104" s="149"/>
      <c r="H104" s="163"/>
      <c r="I104" s="162"/>
      <c r="J104" s="159"/>
    </row>
    <row r="105" spans="2:10">
      <c r="B105" s="149"/>
      <c r="D105" s="149"/>
      <c r="E105" s="149"/>
      <c r="F105" s="149"/>
      <c r="H105" s="163"/>
      <c r="I105" s="164">
        <f>SUM(H101:H105)</f>
        <v>10000</v>
      </c>
      <c r="J105" s="165"/>
    </row>
    <row r="106" spans="2:10">
      <c r="H106" s="162"/>
      <c r="I106" s="162"/>
      <c r="J106" s="159"/>
    </row>
    <row r="107" spans="2:10">
      <c r="B107" s="141" t="s">
        <v>23</v>
      </c>
      <c r="H107" s="162"/>
      <c r="I107" s="162"/>
      <c r="J107" s="159"/>
    </row>
    <row r="108" spans="2:10">
      <c r="B108" s="149">
        <v>43510</v>
      </c>
      <c r="D108" s="149" t="s">
        <v>234</v>
      </c>
      <c r="E108" s="149"/>
      <c r="F108" s="149"/>
      <c r="H108" s="163">
        <v>12000</v>
      </c>
      <c r="I108" s="162"/>
      <c r="J108" s="159"/>
    </row>
    <row r="109" spans="2:10">
      <c r="B109" s="149"/>
      <c r="D109" s="149"/>
      <c r="E109" s="149"/>
      <c r="F109" s="149"/>
      <c r="H109" s="163"/>
      <c r="I109" s="162"/>
      <c r="J109" s="159"/>
    </row>
    <row r="110" spans="2:10">
      <c r="B110" s="149"/>
      <c r="D110" s="149"/>
      <c r="E110" s="149"/>
      <c r="F110" s="149"/>
      <c r="H110" s="163"/>
      <c r="I110" s="162"/>
      <c r="J110" s="159"/>
    </row>
    <row r="111" spans="2:10">
      <c r="B111" s="149"/>
      <c r="D111" s="149"/>
      <c r="E111" s="149"/>
      <c r="F111" s="149"/>
      <c r="H111" s="163"/>
      <c r="I111" s="162"/>
      <c r="J111" s="159"/>
    </row>
    <row r="112" spans="2:10">
      <c r="B112" s="149"/>
      <c r="D112" s="149"/>
      <c r="E112" s="149"/>
      <c r="F112" s="149"/>
      <c r="H112" s="163"/>
      <c r="I112" s="164">
        <f>SUM(H108:H112)</f>
        <v>12000</v>
      </c>
      <c r="J112" s="165"/>
    </row>
    <row r="113" spans="2:10">
      <c r="H113" s="162"/>
      <c r="I113" s="162"/>
      <c r="J113" s="159"/>
    </row>
    <row r="114" spans="2:10">
      <c r="B114" s="141" t="s">
        <v>24</v>
      </c>
      <c r="H114" s="162"/>
      <c r="I114" s="162"/>
      <c r="J114" s="159"/>
    </row>
    <row r="115" spans="2:10">
      <c r="B115" s="149">
        <v>43610</v>
      </c>
      <c r="D115" s="149" t="s">
        <v>239</v>
      </c>
      <c r="E115" s="149"/>
      <c r="F115" s="149"/>
      <c r="H115" s="163">
        <v>500000</v>
      </c>
      <c r="I115" s="162"/>
      <c r="J115" s="159"/>
    </row>
    <row r="116" spans="2:10">
      <c r="B116" s="149"/>
      <c r="D116" s="149"/>
      <c r="E116" s="149"/>
      <c r="F116" s="149"/>
      <c r="H116" s="163"/>
      <c r="I116" s="162"/>
      <c r="J116" s="159"/>
    </row>
    <row r="117" spans="2:10">
      <c r="B117" s="149"/>
      <c r="D117" s="149"/>
      <c r="E117" s="149"/>
      <c r="F117" s="149"/>
      <c r="H117" s="163"/>
      <c r="I117" s="162"/>
      <c r="J117" s="159"/>
    </row>
    <row r="118" spans="2:10">
      <c r="B118" s="149"/>
      <c r="D118" s="149"/>
      <c r="E118" s="149"/>
      <c r="F118" s="149"/>
      <c r="H118" s="163"/>
      <c r="I118" s="162"/>
      <c r="J118" s="159"/>
    </row>
    <row r="119" spans="2:10">
      <c r="B119" s="149"/>
      <c r="D119" s="149"/>
      <c r="E119" s="149"/>
      <c r="F119" s="149"/>
      <c r="H119" s="163"/>
      <c r="I119" s="162"/>
      <c r="J119" s="159"/>
    </row>
    <row r="120" spans="2:10">
      <c r="B120" s="149"/>
      <c r="D120" s="149"/>
      <c r="E120" s="149"/>
      <c r="F120" s="149"/>
      <c r="H120" s="163"/>
      <c r="I120" s="162"/>
      <c r="J120" s="159"/>
    </row>
    <row r="121" spans="2:10">
      <c r="B121" s="149"/>
      <c r="D121" s="149"/>
      <c r="E121" s="149"/>
      <c r="F121" s="149"/>
      <c r="H121" s="163"/>
      <c r="I121" s="162"/>
      <c r="J121" s="159"/>
    </row>
    <row r="122" spans="2:10">
      <c r="B122" s="149"/>
      <c r="D122" s="149"/>
      <c r="E122" s="149"/>
      <c r="F122" s="149"/>
      <c r="H122" s="163"/>
      <c r="I122" s="164">
        <f>SUM(H115:H122)</f>
        <v>500000</v>
      </c>
      <c r="J122" s="165"/>
    </row>
    <row r="123" spans="2:10">
      <c r="H123" s="162"/>
      <c r="I123" s="162"/>
      <c r="J123" s="159"/>
    </row>
    <row r="124" spans="2:10">
      <c r="B124" s="141" t="s">
        <v>25</v>
      </c>
      <c r="H124" s="162"/>
      <c r="I124" s="162"/>
      <c r="J124" s="159"/>
    </row>
    <row r="125" spans="2:10">
      <c r="B125" s="149"/>
      <c r="D125" s="149"/>
      <c r="E125" s="149"/>
      <c r="F125" s="149"/>
      <c r="H125" s="163"/>
      <c r="I125" s="162"/>
      <c r="J125" s="159"/>
    </row>
    <row r="126" spans="2:10">
      <c r="B126" s="149"/>
      <c r="D126" s="149"/>
      <c r="E126" s="149"/>
      <c r="F126" s="149"/>
      <c r="H126" s="163"/>
      <c r="I126" s="162"/>
      <c r="J126" s="159"/>
    </row>
    <row r="127" spans="2:10">
      <c r="B127" s="149"/>
      <c r="D127" s="149"/>
      <c r="E127" s="149"/>
      <c r="F127" s="149"/>
      <c r="H127" s="163"/>
      <c r="I127" s="162"/>
      <c r="J127" s="159"/>
    </row>
    <row r="128" spans="2:10">
      <c r="B128" s="149"/>
      <c r="D128" s="149"/>
      <c r="E128" s="149"/>
      <c r="F128" s="149"/>
      <c r="H128" s="163"/>
      <c r="I128" s="162"/>
      <c r="J128" s="159"/>
    </row>
    <row r="129" spans="2:10">
      <c r="B129" s="149"/>
      <c r="D129" s="149"/>
      <c r="E129" s="149"/>
      <c r="F129" s="149"/>
      <c r="H129" s="163"/>
      <c r="I129" s="164">
        <f>SUM(H125:H129)</f>
        <v>0</v>
      </c>
      <c r="J129" s="165"/>
    </row>
    <row r="130" spans="2:10">
      <c r="H130" s="162"/>
      <c r="I130" s="162"/>
      <c r="J130" s="159"/>
    </row>
    <row r="131" spans="2:10">
      <c r="B131" s="141" t="s">
        <v>26</v>
      </c>
      <c r="H131" s="162"/>
      <c r="I131" s="162"/>
      <c r="J131" s="159"/>
    </row>
    <row r="132" spans="2:10">
      <c r="B132" s="149"/>
      <c r="D132" s="149"/>
      <c r="E132" s="149"/>
      <c r="F132" s="149"/>
      <c r="H132" s="163"/>
      <c r="I132" s="162"/>
      <c r="J132" s="159"/>
    </row>
    <row r="133" spans="2:10">
      <c r="B133" s="149"/>
      <c r="D133" s="149"/>
      <c r="E133" s="149"/>
      <c r="F133" s="149"/>
      <c r="H133" s="163"/>
      <c r="I133" s="162"/>
      <c r="J133" s="159"/>
    </row>
    <row r="134" spans="2:10">
      <c r="B134" s="149"/>
      <c r="D134" s="149"/>
      <c r="E134" s="149"/>
      <c r="F134" s="149"/>
      <c r="H134" s="163"/>
      <c r="I134" s="162"/>
      <c r="J134" s="159"/>
    </row>
    <row r="135" spans="2:10">
      <c r="B135" s="149"/>
      <c r="D135" s="149"/>
      <c r="E135" s="149"/>
      <c r="F135" s="149"/>
      <c r="H135" s="163"/>
      <c r="I135" s="162"/>
      <c r="J135" s="159"/>
    </row>
    <row r="136" spans="2:10">
      <c r="B136" s="149"/>
      <c r="D136" s="149"/>
      <c r="E136" s="149"/>
      <c r="F136" s="149"/>
      <c r="H136" s="163"/>
      <c r="I136" s="164">
        <f>SUM(H132:H136)</f>
        <v>0</v>
      </c>
      <c r="J136" s="165"/>
    </row>
    <row r="137" spans="2:10">
      <c r="H137" s="162"/>
      <c r="I137" s="162"/>
      <c r="J137" s="159"/>
    </row>
    <row r="138" spans="2:10">
      <c r="B138" s="141" t="s">
        <v>27</v>
      </c>
      <c r="H138" s="162"/>
      <c r="I138" s="162"/>
      <c r="J138" s="159"/>
    </row>
    <row r="139" spans="2:10">
      <c r="B139" s="149">
        <v>43900</v>
      </c>
      <c r="D139" s="149" t="s">
        <v>235</v>
      </c>
      <c r="E139" s="149"/>
      <c r="F139" s="149"/>
      <c r="H139" s="163">
        <v>1000</v>
      </c>
      <c r="I139" s="162"/>
      <c r="J139" s="159"/>
    </row>
    <row r="140" spans="2:10">
      <c r="B140" s="149"/>
      <c r="D140" s="149"/>
      <c r="E140" s="149"/>
      <c r="F140" s="149"/>
      <c r="H140" s="163"/>
      <c r="I140" s="162"/>
      <c r="J140" s="159"/>
    </row>
    <row r="141" spans="2:10">
      <c r="B141" s="149"/>
      <c r="D141" s="149"/>
      <c r="E141" s="149"/>
      <c r="F141" s="149"/>
      <c r="H141" s="163"/>
      <c r="I141" s="162"/>
      <c r="J141" s="159"/>
    </row>
    <row r="142" spans="2:10">
      <c r="B142" s="149"/>
      <c r="D142" s="149"/>
      <c r="E142" s="149"/>
      <c r="F142" s="149"/>
      <c r="H142" s="163"/>
      <c r="I142" s="162"/>
      <c r="J142" s="159"/>
    </row>
    <row r="143" spans="2:10">
      <c r="B143" s="149"/>
      <c r="D143" s="149"/>
      <c r="E143" s="149"/>
      <c r="F143" s="149"/>
      <c r="H143" s="163"/>
      <c r="I143" s="162"/>
      <c r="J143" s="159"/>
    </row>
    <row r="144" spans="2:10">
      <c r="B144" s="149"/>
      <c r="D144" s="149"/>
      <c r="E144" s="149"/>
      <c r="F144" s="149"/>
      <c r="H144" s="163"/>
      <c r="I144" s="162"/>
      <c r="J144" s="159"/>
    </row>
    <row r="145" spans="1:10">
      <c r="B145" s="149"/>
      <c r="D145" s="149"/>
      <c r="E145" s="149"/>
      <c r="F145" s="149"/>
      <c r="H145" s="163"/>
      <c r="I145" s="162"/>
      <c r="J145" s="159"/>
    </row>
    <row r="146" spans="1:10">
      <c r="B146" s="149"/>
      <c r="D146" s="149"/>
      <c r="E146" s="149"/>
      <c r="F146" s="149"/>
      <c r="H146" s="163"/>
      <c r="I146" s="164">
        <f>SUM(H139:H146)</f>
        <v>1000</v>
      </c>
      <c r="J146" s="165"/>
    </row>
    <row r="147" spans="1:10">
      <c r="H147" s="174"/>
      <c r="I147" s="175"/>
      <c r="J147" s="169"/>
    </row>
    <row r="148" spans="1:10" ht="13.5" thickBot="1">
      <c r="F148" s="166" t="s">
        <v>28</v>
      </c>
      <c r="H148" s="162"/>
      <c r="I148" s="176">
        <f>SUM(I85:I146)</f>
        <v>1114500</v>
      </c>
      <c r="J148" s="177"/>
    </row>
    <row r="149" spans="1:10">
      <c r="H149" s="159"/>
      <c r="I149" s="178"/>
      <c r="J149" s="178"/>
    </row>
    <row r="150" spans="1:10" ht="13.5" thickBot="1">
      <c r="A150" s="156"/>
      <c r="B150" s="157"/>
      <c r="C150" s="157"/>
      <c r="D150" s="157"/>
      <c r="E150" s="157"/>
      <c r="F150" s="157"/>
      <c r="G150" s="157"/>
      <c r="H150" s="173"/>
      <c r="I150" s="171"/>
      <c r="J150" s="171"/>
    </row>
    <row r="151" spans="1:10" ht="13.5" thickTop="1">
      <c r="H151" s="154"/>
      <c r="I151" s="154"/>
      <c r="J151" s="154"/>
    </row>
    <row r="152" spans="1:10">
      <c r="H152" s="154"/>
      <c r="I152" s="154"/>
      <c r="J152" s="154"/>
    </row>
    <row r="153" spans="1:10">
      <c r="H153" s="154"/>
      <c r="I153" s="154"/>
      <c r="J153" s="154"/>
    </row>
    <row r="154" spans="1:10" ht="13.5" thickBot="1">
      <c r="A154" s="156"/>
      <c r="B154" s="157"/>
      <c r="C154" s="157"/>
      <c r="D154" s="157"/>
      <c r="E154" s="157"/>
      <c r="F154" s="157"/>
      <c r="G154" s="157"/>
      <c r="H154" s="158"/>
      <c r="I154" s="158"/>
      <c r="J154" s="158"/>
    </row>
    <row r="155" spans="1:10" ht="13.5" thickTop="1">
      <c r="H155" s="159"/>
      <c r="I155" s="160" t="s">
        <v>3</v>
      </c>
      <c r="J155" s="159"/>
    </row>
    <row r="156" spans="1:10">
      <c r="H156" s="161" t="s">
        <v>4</v>
      </c>
      <c r="I156" s="161" t="s">
        <v>5</v>
      </c>
      <c r="J156" s="161" t="s">
        <v>6</v>
      </c>
    </row>
    <row r="157" spans="1:10">
      <c r="A157" s="151">
        <v>4</v>
      </c>
      <c r="B157" s="141" t="s">
        <v>29</v>
      </c>
      <c r="H157" s="159"/>
      <c r="I157" s="159"/>
      <c r="J157" s="159"/>
    </row>
    <row r="158" spans="1:10">
      <c r="B158" s="141" t="s">
        <v>30</v>
      </c>
      <c r="H158" s="162"/>
      <c r="I158" s="162"/>
      <c r="J158" s="159"/>
    </row>
    <row r="159" spans="1:10">
      <c r="B159" s="149"/>
      <c r="D159" s="149"/>
      <c r="E159" s="149"/>
      <c r="F159" s="149"/>
      <c r="H159" s="163"/>
      <c r="I159" s="162"/>
      <c r="J159" s="159"/>
    </row>
    <row r="160" spans="1:10">
      <c r="B160" s="149"/>
      <c r="D160" s="149"/>
      <c r="E160" s="149"/>
      <c r="F160" s="149"/>
      <c r="H160" s="163"/>
      <c r="I160" s="162"/>
      <c r="J160" s="159"/>
    </row>
    <row r="161" spans="2:10">
      <c r="B161" s="149"/>
      <c r="D161" s="149"/>
      <c r="E161" s="149"/>
      <c r="F161" s="149"/>
      <c r="H161" s="163"/>
      <c r="I161" s="162"/>
      <c r="J161" s="159"/>
    </row>
    <row r="162" spans="2:10">
      <c r="B162" s="149"/>
      <c r="D162" s="149"/>
      <c r="E162" s="149"/>
      <c r="F162" s="149"/>
      <c r="H162" s="163"/>
      <c r="I162" s="162"/>
      <c r="J162" s="159"/>
    </row>
    <row r="163" spans="2:10">
      <c r="B163" s="149"/>
      <c r="D163" s="149"/>
      <c r="E163" s="149"/>
      <c r="F163" s="149"/>
      <c r="H163" s="163"/>
      <c r="I163" s="164">
        <f>SUM(H159:H163)</f>
        <v>0</v>
      </c>
      <c r="J163" s="165"/>
    </row>
    <row r="164" spans="2:10">
      <c r="H164" s="162"/>
      <c r="I164" s="162"/>
      <c r="J164" s="159"/>
    </row>
    <row r="165" spans="2:10">
      <c r="B165" s="141" t="s">
        <v>31</v>
      </c>
      <c r="H165" s="162"/>
      <c r="I165" s="162"/>
      <c r="J165" s="159"/>
    </row>
    <row r="166" spans="2:10">
      <c r="B166" s="149"/>
      <c r="D166" s="149"/>
      <c r="E166" s="149"/>
      <c r="F166" s="149"/>
      <c r="H166" s="163"/>
      <c r="I166" s="162"/>
      <c r="J166" s="159"/>
    </row>
    <row r="167" spans="2:10">
      <c r="B167" s="149"/>
      <c r="D167" s="149"/>
      <c r="E167" s="149"/>
      <c r="F167" s="149"/>
      <c r="H167" s="163"/>
      <c r="I167" s="162"/>
      <c r="J167" s="159"/>
    </row>
    <row r="168" spans="2:10">
      <c r="B168" s="149"/>
      <c r="D168" s="149"/>
      <c r="E168" s="149"/>
      <c r="F168" s="149"/>
      <c r="H168" s="163"/>
      <c r="I168" s="162"/>
      <c r="J168" s="159"/>
    </row>
    <row r="169" spans="2:10">
      <c r="B169" s="149"/>
      <c r="D169" s="149"/>
      <c r="E169" s="149"/>
      <c r="F169" s="149"/>
      <c r="H169" s="163"/>
      <c r="I169" s="162"/>
      <c r="J169" s="159"/>
    </row>
    <row r="170" spans="2:10">
      <c r="B170" s="149"/>
      <c r="D170" s="149"/>
      <c r="E170" s="149"/>
      <c r="F170" s="149"/>
      <c r="H170" s="163"/>
      <c r="I170" s="162"/>
      <c r="J170" s="159"/>
    </row>
    <row r="171" spans="2:10">
      <c r="H171" s="163"/>
      <c r="I171" s="164">
        <f>SUM(H166:H170)</f>
        <v>0</v>
      </c>
      <c r="J171" s="165"/>
    </row>
    <row r="172" spans="2:10">
      <c r="B172" s="141" t="s">
        <v>32</v>
      </c>
      <c r="H172" s="162"/>
      <c r="I172" s="162"/>
      <c r="J172" s="159"/>
    </row>
    <row r="173" spans="2:10">
      <c r="B173" s="149">
        <v>44910</v>
      </c>
      <c r="D173" s="149" t="s">
        <v>236</v>
      </c>
      <c r="E173" s="149"/>
      <c r="F173" s="149"/>
      <c r="H173" s="163">
        <v>750000</v>
      </c>
      <c r="I173" s="162"/>
      <c r="J173" s="159"/>
    </row>
    <row r="174" spans="2:10">
      <c r="B174" s="149"/>
      <c r="D174" s="149"/>
      <c r="E174" s="149"/>
      <c r="F174" s="149"/>
      <c r="H174" s="163"/>
      <c r="I174" s="162"/>
      <c r="J174" s="159"/>
    </row>
    <row r="175" spans="2:10">
      <c r="B175" s="149"/>
      <c r="D175" s="149"/>
      <c r="E175" s="149"/>
      <c r="F175" s="149"/>
      <c r="H175" s="163"/>
      <c r="I175" s="162"/>
      <c r="J175" s="159"/>
    </row>
    <row r="176" spans="2:10">
      <c r="B176" s="149"/>
      <c r="D176" s="149"/>
      <c r="E176" s="149"/>
      <c r="F176" s="149"/>
      <c r="H176" s="163"/>
      <c r="I176" s="162"/>
      <c r="J176" s="159"/>
    </row>
    <row r="177" spans="2:10">
      <c r="B177" s="149"/>
      <c r="D177" s="149"/>
      <c r="E177" s="149"/>
      <c r="F177" s="149"/>
      <c r="H177" s="163"/>
      <c r="I177" s="164">
        <f>SUM(H173:H177)</f>
        <v>750000</v>
      </c>
      <c r="J177" s="165"/>
    </row>
    <row r="178" spans="2:10">
      <c r="H178" s="162"/>
      <c r="I178" s="162"/>
      <c r="J178" s="159"/>
    </row>
    <row r="179" spans="2:10">
      <c r="B179" s="141" t="s">
        <v>33</v>
      </c>
      <c r="H179" s="162"/>
      <c r="I179" s="162"/>
      <c r="J179" s="159"/>
    </row>
    <row r="180" spans="2:10">
      <c r="B180" s="149"/>
      <c r="D180" s="149"/>
      <c r="E180" s="149"/>
      <c r="F180" s="149"/>
      <c r="H180" s="163"/>
      <c r="I180" s="162"/>
      <c r="J180" s="159"/>
    </row>
    <row r="181" spans="2:10">
      <c r="B181" s="149"/>
      <c r="D181" s="149"/>
      <c r="E181" s="149"/>
      <c r="F181" s="149"/>
      <c r="H181" s="163"/>
      <c r="I181" s="162"/>
      <c r="J181" s="159"/>
    </row>
    <row r="182" spans="2:10">
      <c r="B182" s="149"/>
      <c r="D182" s="149"/>
      <c r="E182" s="149"/>
      <c r="F182" s="149"/>
      <c r="H182" s="163"/>
      <c r="I182" s="162"/>
      <c r="J182" s="159"/>
    </row>
    <row r="183" spans="2:10">
      <c r="B183" s="149"/>
      <c r="D183" s="149"/>
      <c r="E183" s="149"/>
      <c r="F183" s="149"/>
      <c r="H183" s="163"/>
      <c r="I183" s="162"/>
      <c r="J183" s="159"/>
    </row>
    <row r="184" spans="2:10">
      <c r="B184" s="149"/>
      <c r="D184" s="149"/>
      <c r="E184" s="149"/>
      <c r="F184" s="149"/>
      <c r="H184" s="163"/>
      <c r="I184" s="164">
        <f>SUM(H180:H184)</f>
        <v>0</v>
      </c>
      <c r="J184" s="165"/>
    </row>
    <row r="185" spans="2:10">
      <c r="H185" s="162"/>
      <c r="I185" s="162"/>
      <c r="J185" s="159"/>
    </row>
    <row r="186" spans="2:10">
      <c r="B186" s="141" t="s">
        <v>34</v>
      </c>
      <c r="H186" s="162"/>
      <c r="I186" s="162"/>
      <c r="J186" s="159"/>
    </row>
    <row r="187" spans="2:10">
      <c r="B187" s="149"/>
      <c r="D187" s="149"/>
      <c r="E187" s="149"/>
      <c r="F187" s="149"/>
      <c r="H187" s="163"/>
      <c r="I187" s="162"/>
      <c r="J187" s="159"/>
    </row>
    <row r="188" spans="2:10">
      <c r="B188" s="149"/>
      <c r="D188" s="149"/>
      <c r="E188" s="149"/>
      <c r="F188" s="149"/>
      <c r="H188" s="163"/>
      <c r="I188" s="162"/>
      <c r="J188" s="159"/>
    </row>
    <row r="189" spans="2:10">
      <c r="B189" s="149"/>
      <c r="D189" s="149"/>
      <c r="E189" s="149"/>
      <c r="F189" s="149"/>
      <c r="H189" s="163"/>
      <c r="I189" s="162"/>
      <c r="J189" s="159"/>
    </row>
    <row r="190" spans="2:10">
      <c r="B190" s="149"/>
      <c r="D190" s="149"/>
      <c r="E190" s="149"/>
      <c r="F190" s="149"/>
      <c r="H190" s="163"/>
      <c r="I190" s="162"/>
      <c r="J190" s="159"/>
    </row>
    <row r="191" spans="2:10">
      <c r="B191" s="149"/>
      <c r="D191" s="149"/>
      <c r="E191" s="149"/>
      <c r="F191" s="149"/>
      <c r="H191" s="163"/>
      <c r="I191" s="164">
        <f>SUM(H187:H191)</f>
        <v>0</v>
      </c>
      <c r="J191" s="165"/>
    </row>
    <row r="192" spans="2:10">
      <c r="H192" s="174"/>
      <c r="I192" s="162"/>
      <c r="J192" s="169"/>
    </row>
    <row r="193" spans="1:10" ht="13.5" thickBot="1">
      <c r="F193" s="166" t="s">
        <v>35</v>
      </c>
      <c r="H193" s="162"/>
      <c r="I193" s="179">
        <f>SUM(I163:I191)</f>
        <v>750000</v>
      </c>
      <c r="J193" s="177"/>
    </row>
    <row r="194" spans="1:10">
      <c r="F194" s="166"/>
      <c r="H194" s="162"/>
      <c r="I194" s="162"/>
      <c r="J194" s="178"/>
    </row>
    <row r="195" spans="1:10" ht="13.5" thickBot="1">
      <c r="F195" s="166" t="s">
        <v>36</v>
      </c>
      <c r="H195" s="162"/>
      <c r="I195" s="180">
        <f>SUM(I44,I74,I148,I193)</f>
        <v>2000000</v>
      </c>
      <c r="J195" s="171"/>
    </row>
    <row r="196" spans="1:10" ht="13.5" thickTop="1">
      <c r="H196" s="159"/>
      <c r="I196" s="159"/>
      <c r="J196" s="178"/>
    </row>
    <row r="197" spans="1:10" ht="13.5" thickBot="1">
      <c r="A197" s="156"/>
      <c r="B197" s="157"/>
      <c r="C197" s="157"/>
      <c r="D197" s="157"/>
      <c r="E197" s="157"/>
      <c r="F197" s="157"/>
      <c r="G197" s="157"/>
      <c r="H197" s="173"/>
      <c r="I197" s="173"/>
      <c r="J197" s="171"/>
    </row>
    <row r="198" spans="1:10" ht="13.5" thickTop="1">
      <c r="A198" s="181"/>
      <c r="B198" s="182"/>
      <c r="C198" s="182"/>
      <c r="D198" s="182"/>
      <c r="E198" s="182"/>
      <c r="F198" s="182"/>
      <c r="G198" s="182"/>
      <c r="H198" s="154"/>
      <c r="I198" s="154"/>
      <c r="J198" s="154"/>
    </row>
    <row r="199" spans="1:10">
      <c r="H199" s="154"/>
      <c r="I199" s="154"/>
      <c r="J199" s="154"/>
    </row>
    <row r="201" spans="1:10">
      <c r="A201" s="151" t="s">
        <v>44</v>
      </c>
      <c r="H201" s="154"/>
      <c r="I201" s="154"/>
      <c r="J201" s="152"/>
    </row>
    <row r="202" spans="1:10">
      <c r="H202" s="154"/>
      <c r="I202" s="154"/>
      <c r="J202" s="154"/>
    </row>
    <row r="203" spans="1:10">
      <c r="A203" s="191" t="s">
        <v>244</v>
      </c>
      <c r="B203" s="191"/>
      <c r="C203" s="191"/>
      <c r="D203" s="191"/>
      <c r="E203" s="191"/>
      <c r="F203" s="191"/>
      <c r="G203" s="191"/>
      <c r="H203" s="191"/>
      <c r="I203" s="191"/>
      <c r="J203" s="191"/>
    </row>
    <row r="204" spans="1:10">
      <c r="A204" s="141"/>
      <c r="F204" s="183" t="s">
        <v>37</v>
      </c>
    </row>
    <row r="206" spans="1:10">
      <c r="A206" s="151" t="s">
        <v>270</v>
      </c>
    </row>
    <row r="208" spans="1:10">
      <c r="A208" s="151" t="s">
        <v>45</v>
      </c>
      <c r="C208" s="191"/>
      <c r="D208" s="191"/>
      <c r="E208" s="191"/>
      <c r="F208" s="141" t="s">
        <v>38</v>
      </c>
      <c r="G208" s="191"/>
      <c r="H208" s="191"/>
      <c r="I208" s="142" t="s">
        <v>280</v>
      </c>
    </row>
    <row r="211" spans="8:10">
      <c r="H211" s="152"/>
      <c r="I211" s="152"/>
      <c r="J211" s="152"/>
    </row>
    <row r="212" spans="8:10">
      <c r="H212" s="190" t="s">
        <v>254</v>
      </c>
      <c r="I212" s="190"/>
      <c r="J212" s="190"/>
    </row>
    <row r="213" spans="8:10">
      <c r="H213" s="152"/>
      <c r="I213" s="152"/>
      <c r="J213" s="152"/>
    </row>
    <row r="214" spans="8:10">
      <c r="H214" s="190" t="s">
        <v>255</v>
      </c>
      <c r="I214" s="190"/>
      <c r="J214" s="190"/>
    </row>
    <row r="215" spans="8:10">
      <c r="H215" s="152"/>
      <c r="I215" s="152"/>
      <c r="J215" s="152"/>
    </row>
    <row r="216" spans="8:10">
      <c r="H216" s="190" t="s">
        <v>256</v>
      </c>
      <c r="I216" s="190"/>
      <c r="J216" s="190"/>
    </row>
    <row r="217" spans="8:10">
      <c r="H217" s="152"/>
      <c r="I217" s="152"/>
      <c r="J217" s="152"/>
    </row>
    <row r="218" spans="8:10">
      <c r="H218" s="190" t="s">
        <v>253</v>
      </c>
      <c r="I218" s="190"/>
      <c r="J218" s="190"/>
    </row>
    <row r="219" spans="8:10">
      <c r="H219" s="152"/>
      <c r="I219" s="152"/>
      <c r="J219" s="152"/>
    </row>
    <row r="220" spans="8:10">
      <c r="H220" s="190" t="s">
        <v>253</v>
      </c>
      <c r="I220" s="190"/>
      <c r="J220" s="190"/>
    </row>
  </sheetData>
  <mergeCells count="8">
    <mergeCell ref="H214:J214"/>
    <mergeCell ref="H216:J216"/>
    <mergeCell ref="H218:J218"/>
    <mergeCell ref="H220:J220"/>
    <mergeCell ref="A203:J203"/>
    <mergeCell ref="C208:E208"/>
    <mergeCell ref="G208:H208"/>
    <mergeCell ref="H212:J212"/>
  </mergeCells>
  <phoneticPr fontId="11" type="noConversion"/>
  <printOptions horizontalCentered="1"/>
  <pageMargins left="0.375" right="0.375" top="0.5" bottom="0.5" header="0" footer="0"/>
  <pageSetup paperSize="5" orientation="portrait" r:id="rId1"/>
  <headerFooter alignWithMargins="0"/>
  <rowBreaks count="2" manualBreakCount="2">
    <brk id="75" max="16383" man="1"/>
    <brk id="15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O92"/>
  <sheetViews>
    <sheetView topLeftCell="A16" zoomScaleNormal="100" workbookViewId="0"/>
  </sheetViews>
  <sheetFormatPr defaultRowHeight="12.75"/>
  <cols>
    <col min="1" max="1" width="6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6.7109375" customWidth="1"/>
    <col min="10" max="10" width="1.7109375" customWidth="1"/>
    <col min="11" max="14" width="14.7109375" customWidth="1"/>
  </cols>
  <sheetData>
    <row r="1" spans="1:14" s="45" customFormat="1" ht="9.75" customHeight="1">
      <c r="A1" s="44" t="s">
        <v>39</v>
      </c>
      <c r="N1" s="46" t="s">
        <v>46</v>
      </c>
    </row>
    <row r="2" spans="1:14" s="45" customFormat="1" ht="9.75" customHeight="1">
      <c r="A2" s="44" t="s">
        <v>47</v>
      </c>
      <c r="N2" s="47"/>
    </row>
    <row r="3" spans="1:14">
      <c r="A3" s="48" t="s">
        <v>228</v>
      </c>
      <c r="C3" s="50">
        <v>2012</v>
      </c>
      <c r="E3" s="50">
        <v>45</v>
      </c>
      <c r="G3" s="50" t="s">
        <v>218</v>
      </c>
      <c r="I3" s="49"/>
      <c r="J3" s="51"/>
    </row>
    <row r="4" spans="1:14">
      <c r="A4" s="52" t="s">
        <v>48</v>
      </c>
      <c r="B4" s="53"/>
      <c r="C4" s="53" t="s">
        <v>49</v>
      </c>
      <c r="D4" s="2"/>
      <c r="E4" s="53" t="s">
        <v>50</v>
      </c>
      <c r="F4" s="53"/>
      <c r="G4" s="53" t="s">
        <v>51</v>
      </c>
      <c r="H4" s="53"/>
      <c r="I4" s="53" t="s">
        <v>52</v>
      </c>
      <c r="J4" s="53"/>
    </row>
    <row r="5" spans="1:14">
      <c r="A5" s="54" t="s">
        <v>245</v>
      </c>
      <c r="M5" s="121" t="s">
        <v>220</v>
      </c>
      <c r="N5" s="46" t="s">
        <v>222</v>
      </c>
    </row>
    <row r="6" spans="1:14" ht="9.9499999999999993" customHeight="1">
      <c r="A6" s="55"/>
    </row>
    <row r="7" spans="1:14" ht="11.25" customHeight="1">
      <c r="A7" s="56" t="s">
        <v>226</v>
      </c>
      <c r="B7" s="22"/>
      <c r="C7" s="22"/>
      <c r="D7" s="22"/>
      <c r="E7" s="22"/>
      <c r="F7" s="57"/>
      <c r="G7" s="22"/>
      <c r="H7" s="22"/>
      <c r="I7" s="22"/>
      <c r="J7" s="22"/>
      <c r="K7" s="22"/>
      <c r="L7" s="22"/>
      <c r="M7" s="22"/>
      <c r="N7" s="22"/>
    </row>
    <row r="8" spans="1:14" ht="11.25" customHeight="1">
      <c r="A8" s="56" t="s">
        <v>53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ht="11.25" customHeight="1">
      <c r="A9" s="58" t="s">
        <v>275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</row>
    <row r="10" spans="1:14" ht="9.9499999999999993" customHeight="1" thickBot="1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4" ht="12.6" customHeight="1" thickTop="1">
      <c r="A11" s="55"/>
      <c r="K11" s="60" t="s">
        <v>54</v>
      </c>
      <c r="L11" s="61"/>
      <c r="M11" s="61"/>
      <c r="N11" s="61"/>
    </row>
    <row r="12" spans="1:14" ht="9.9499999999999993" customHeight="1">
      <c r="A12" s="55"/>
      <c r="K12" s="62" t="s">
        <v>55</v>
      </c>
      <c r="L12" s="62" t="s">
        <v>56</v>
      </c>
      <c r="M12" s="62" t="s">
        <v>57</v>
      </c>
      <c r="N12" s="90" t="s">
        <v>56</v>
      </c>
    </row>
    <row r="13" spans="1:14" ht="9.9499999999999993" customHeight="1">
      <c r="A13" s="55"/>
      <c r="K13" s="122">
        <v>40725</v>
      </c>
      <c r="L13" s="63" t="s">
        <v>58</v>
      </c>
      <c r="M13" s="62" t="s">
        <v>276</v>
      </c>
      <c r="N13" s="124" t="s">
        <v>58</v>
      </c>
    </row>
    <row r="14" spans="1:14" ht="9.9499999999999993" customHeight="1">
      <c r="A14" s="55"/>
      <c r="K14" s="62" t="s">
        <v>59</v>
      </c>
      <c r="L14" s="63" t="s">
        <v>60</v>
      </c>
      <c r="M14" s="62" t="s">
        <v>59</v>
      </c>
      <c r="N14" s="124" t="s">
        <v>60</v>
      </c>
    </row>
    <row r="15" spans="1:14" ht="9.9499999999999993" customHeight="1">
      <c r="A15" s="55"/>
      <c r="K15" s="123">
        <v>40908</v>
      </c>
      <c r="L15" s="65" t="s">
        <v>61</v>
      </c>
      <c r="M15" s="64" t="s">
        <v>277</v>
      </c>
      <c r="N15" s="125" t="s">
        <v>61</v>
      </c>
    </row>
    <row r="16" spans="1:14" ht="12.95" customHeight="1">
      <c r="A16" s="66" t="s">
        <v>62</v>
      </c>
      <c r="B16" s="67"/>
      <c r="K16" s="68"/>
      <c r="L16" s="68"/>
      <c r="M16" s="68"/>
      <c r="N16" s="69"/>
    </row>
    <row r="17" spans="1:14" ht="12.75" customHeight="1">
      <c r="A17" s="52" t="s">
        <v>63</v>
      </c>
      <c r="B17" s="2" t="s">
        <v>64</v>
      </c>
      <c r="C17" s="2"/>
      <c r="D17" s="2"/>
      <c r="E17" s="2"/>
      <c r="F17" s="2"/>
      <c r="G17" s="2"/>
      <c r="H17" s="2"/>
      <c r="I17" s="46"/>
      <c r="J17" s="46" t="s">
        <v>65</v>
      </c>
      <c r="K17" s="70"/>
      <c r="L17" s="70"/>
      <c r="M17" s="70"/>
      <c r="N17" s="71"/>
    </row>
    <row r="18" spans="1:14" ht="12.75" customHeight="1">
      <c r="A18" s="52" t="s">
        <v>66</v>
      </c>
      <c r="B18" s="2" t="s">
        <v>67</v>
      </c>
      <c r="C18" s="2"/>
      <c r="D18" s="2"/>
      <c r="E18" s="2"/>
      <c r="F18" s="2"/>
      <c r="I18" s="46"/>
      <c r="J18" s="46" t="s">
        <v>65</v>
      </c>
      <c r="K18" s="70">
        <v>31470</v>
      </c>
      <c r="L18" s="70"/>
      <c r="M18" s="70">
        <v>31470</v>
      </c>
      <c r="N18" s="71"/>
    </row>
    <row r="19" spans="1:14" ht="12.75" customHeight="1">
      <c r="A19" s="52" t="s">
        <v>68</v>
      </c>
      <c r="B19" s="2" t="s">
        <v>69</v>
      </c>
      <c r="I19" s="46"/>
      <c r="J19" s="46" t="s">
        <v>65</v>
      </c>
      <c r="K19" s="70"/>
      <c r="L19" s="70"/>
      <c r="M19" s="70"/>
      <c r="N19" s="71"/>
    </row>
    <row r="20" spans="1:14" ht="12.75" customHeight="1">
      <c r="A20" s="52" t="s">
        <v>70</v>
      </c>
      <c r="B20" s="2" t="s">
        <v>71</v>
      </c>
      <c r="I20" s="46"/>
      <c r="J20" s="46" t="s">
        <v>65</v>
      </c>
      <c r="K20" s="70"/>
      <c r="L20" s="70"/>
      <c r="M20" s="72" t="s">
        <v>72</v>
      </c>
      <c r="N20" s="71"/>
    </row>
    <row r="21" spans="1:14" ht="12.75" customHeight="1">
      <c r="A21" s="52" t="s">
        <v>73</v>
      </c>
      <c r="B21" s="2" t="s">
        <v>74</v>
      </c>
      <c r="I21" s="46"/>
      <c r="J21" s="46" t="s">
        <v>65</v>
      </c>
      <c r="K21" s="70"/>
      <c r="L21" s="70"/>
      <c r="M21" s="70"/>
      <c r="N21" s="71"/>
    </row>
    <row r="22" spans="1:14" ht="12.75" customHeight="1">
      <c r="A22" s="52" t="s">
        <v>75</v>
      </c>
      <c r="B22" s="2" t="s">
        <v>76</v>
      </c>
      <c r="I22" s="46"/>
      <c r="J22" s="46" t="s">
        <v>65</v>
      </c>
      <c r="K22" s="70"/>
      <c r="L22" s="70"/>
      <c r="M22" s="70"/>
      <c r="N22" s="73"/>
    </row>
    <row r="23" spans="1:14" ht="12.75" customHeight="1">
      <c r="A23" s="52" t="s">
        <v>77</v>
      </c>
      <c r="B23" s="2" t="s">
        <v>78</v>
      </c>
      <c r="I23" s="46"/>
      <c r="J23" s="46" t="s">
        <v>65</v>
      </c>
      <c r="K23" s="70"/>
      <c r="L23" s="70"/>
      <c r="M23" s="70"/>
      <c r="N23" s="73"/>
    </row>
    <row r="24" spans="1:14" ht="12.75" customHeight="1">
      <c r="A24" s="52" t="s">
        <v>79</v>
      </c>
      <c r="B24" s="2" t="s">
        <v>80</v>
      </c>
      <c r="I24" s="46"/>
      <c r="J24" s="46" t="s">
        <v>65</v>
      </c>
      <c r="K24" s="70"/>
      <c r="L24" s="70"/>
      <c r="M24" s="70"/>
      <c r="N24" s="73"/>
    </row>
    <row r="25" spans="1:14" ht="9.6" customHeight="1">
      <c r="A25" s="54"/>
      <c r="B25" s="2"/>
      <c r="C25" s="2"/>
      <c r="D25" s="2"/>
      <c r="E25" s="2"/>
      <c r="F25" s="2"/>
      <c r="G25" s="2"/>
      <c r="H25" s="2"/>
      <c r="I25" s="2"/>
      <c r="J25" s="46" t="s">
        <v>65</v>
      </c>
      <c r="K25" s="74"/>
      <c r="L25" s="74"/>
      <c r="M25" s="74"/>
      <c r="N25" s="75"/>
    </row>
    <row r="26" spans="1:14" ht="12.95" customHeight="1">
      <c r="A26" s="66" t="s">
        <v>81</v>
      </c>
      <c r="B26" s="2"/>
      <c r="C26" s="2"/>
      <c r="D26" s="2"/>
      <c r="E26" s="2"/>
      <c r="F26" s="2"/>
      <c r="G26" s="2"/>
      <c r="H26" s="2"/>
      <c r="I26" s="2"/>
      <c r="J26" s="46" t="s">
        <v>65</v>
      </c>
      <c r="K26" s="74"/>
      <c r="L26" s="74"/>
      <c r="M26" s="74"/>
      <c r="N26" s="75"/>
    </row>
    <row r="27" spans="1:14" ht="12.75" customHeight="1">
      <c r="A27" s="52" t="s">
        <v>82</v>
      </c>
      <c r="B27" s="2" t="s">
        <v>83</v>
      </c>
      <c r="D27" s="2"/>
      <c r="J27" s="46" t="s">
        <v>65</v>
      </c>
      <c r="K27" s="70"/>
      <c r="L27" s="70"/>
      <c r="M27" s="70"/>
      <c r="N27" s="71"/>
    </row>
    <row r="28" spans="1:14" ht="12.75" customHeight="1">
      <c r="A28" s="76" t="s">
        <v>84</v>
      </c>
      <c r="B28" s="51" t="s">
        <v>85</v>
      </c>
      <c r="C28" s="51"/>
      <c r="D28" s="51"/>
      <c r="E28" s="51"/>
      <c r="F28" s="51"/>
      <c r="G28" s="16"/>
      <c r="H28" s="51"/>
      <c r="I28" s="16"/>
      <c r="J28" s="46" t="s">
        <v>65</v>
      </c>
      <c r="K28" s="70"/>
      <c r="L28" s="70"/>
      <c r="M28" s="70"/>
      <c r="N28" s="71"/>
    </row>
    <row r="29" spans="1:14" ht="12.75" customHeight="1">
      <c r="A29" s="77"/>
      <c r="B29" s="2"/>
      <c r="C29" s="49"/>
      <c r="D29" s="49"/>
      <c r="E29" s="49"/>
      <c r="F29" s="49"/>
      <c r="G29" t="s">
        <v>86</v>
      </c>
      <c r="H29" s="51"/>
      <c r="J29" s="46" t="s">
        <v>65</v>
      </c>
      <c r="K29" s="70"/>
      <c r="L29" s="70"/>
      <c r="M29" s="70"/>
      <c r="N29" s="71"/>
    </row>
    <row r="30" spans="1:14" ht="12.75" customHeight="1">
      <c r="A30" s="77"/>
      <c r="B30" s="2"/>
      <c r="C30" s="49"/>
      <c r="D30" s="49"/>
      <c r="E30" s="49"/>
      <c r="F30" s="49"/>
      <c r="G30" t="s">
        <v>86</v>
      </c>
      <c r="H30" s="51"/>
      <c r="J30" s="46" t="s">
        <v>65</v>
      </c>
      <c r="K30" s="70"/>
      <c r="L30" s="70"/>
      <c r="M30" s="70"/>
      <c r="N30" s="71"/>
    </row>
    <row r="31" spans="1:14" ht="12.75" customHeight="1">
      <c r="A31" s="52" t="s">
        <v>87</v>
      </c>
      <c r="B31" s="2" t="s">
        <v>88</v>
      </c>
      <c r="C31" s="2"/>
      <c r="D31" s="2"/>
      <c r="J31" s="46" t="s">
        <v>65</v>
      </c>
      <c r="K31" s="70"/>
      <c r="L31" s="70"/>
      <c r="M31" s="70"/>
      <c r="N31" s="71"/>
    </row>
    <row r="32" spans="1:14" ht="12.75" customHeight="1">
      <c r="A32" s="77"/>
      <c r="B32" s="2"/>
      <c r="C32" s="49"/>
      <c r="D32" s="49"/>
      <c r="E32" s="49"/>
      <c r="F32" s="49"/>
      <c r="G32" t="s">
        <v>86</v>
      </c>
      <c r="H32" s="51"/>
      <c r="J32" s="46" t="s">
        <v>65</v>
      </c>
      <c r="K32" s="70"/>
      <c r="L32" s="70"/>
      <c r="M32" s="70"/>
      <c r="N32" s="71"/>
    </row>
    <row r="33" spans="1:15" ht="12.75" customHeight="1">
      <c r="A33" s="77"/>
      <c r="B33" s="2"/>
      <c r="C33" s="49"/>
      <c r="D33" s="49"/>
      <c r="E33" s="49"/>
      <c r="F33" s="49"/>
      <c r="G33" t="s">
        <v>86</v>
      </c>
      <c r="H33" s="51"/>
      <c r="J33" s="46" t="s">
        <v>65</v>
      </c>
      <c r="K33" s="70"/>
      <c r="L33" s="70"/>
      <c r="M33" s="70"/>
      <c r="N33" s="71"/>
    </row>
    <row r="34" spans="1:15" ht="12.75" customHeight="1">
      <c r="A34" s="77"/>
      <c r="B34" s="2"/>
      <c r="C34" s="49"/>
      <c r="D34" s="49"/>
      <c r="E34" s="49"/>
      <c r="F34" s="49"/>
      <c r="G34" t="s">
        <v>86</v>
      </c>
      <c r="H34" s="51"/>
      <c r="J34" s="46" t="s">
        <v>65</v>
      </c>
      <c r="K34" s="70"/>
      <c r="L34" s="70"/>
      <c r="M34" s="70"/>
      <c r="N34" s="71"/>
    </row>
    <row r="35" spans="1:15" ht="12.75" customHeight="1">
      <c r="A35" s="52" t="s">
        <v>89</v>
      </c>
      <c r="B35" s="2" t="s">
        <v>90</v>
      </c>
      <c r="C35" s="2"/>
      <c r="D35" s="2"/>
      <c r="E35" s="2"/>
      <c r="F35" s="2"/>
      <c r="J35" s="46" t="s">
        <v>65</v>
      </c>
      <c r="K35" s="70"/>
      <c r="L35" s="70"/>
      <c r="M35" s="70"/>
      <c r="N35" s="71"/>
    </row>
    <row r="36" spans="1:15" ht="9.6" customHeight="1">
      <c r="A36" s="54"/>
      <c r="B36" s="2"/>
      <c r="C36" s="2"/>
      <c r="D36" s="2"/>
      <c r="E36" s="2"/>
      <c r="F36" s="2"/>
      <c r="G36" s="2"/>
      <c r="H36" s="2"/>
      <c r="J36" s="46" t="s">
        <v>65</v>
      </c>
      <c r="K36" s="74"/>
      <c r="L36" s="74"/>
      <c r="M36" s="74"/>
      <c r="N36" s="75"/>
    </row>
    <row r="37" spans="1:15" ht="12.95" customHeight="1">
      <c r="A37" s="66" t="s">
        <v>91</v>
      </c>
      <c r="B37" s="2"/>
      <c r="C37" s="2"/>
      <c r="D37" s="2"/>
      <c r="E37" s="2"/>
      <c r="F37" s="2"/>
      <c r="G37" s="2"/>
      <c r="H37" s="2"/>
      <c r="J37" s="46" t="s">
        <v>65</v>
      </c>
      <c r="K37" s="74"/>
      <c r="L37" s="74"/>
      <c r="M37" s="74"/>
      <c r="N37" s="75"/>
    </row>
    <row r="38" spans="1:15" ht="12.75" customHeight="1">
      <c r="A38" s="52" t="s">
        <v>92</v>
      </c>
      <c r="B38" s="2" t="s">
        <v>93</v>
      </c>
      <c r="C38" s="2"/>
      <c r="D38" s="2"/>
      <c r="E38" s="2"/>
      <c r="F38" s="2"/>
      <c r="G38" s="2"/>
      <c r="H38" s="2"/>
      <c r="J38" s="46" t="s">
        <v>65</v>
      </c>
      <c r="K38" s="70"/>
      <c r="L38" s="70"/>
      <c r="M38" s="70"/>
      <c r="N38" s="71"/>
    </row>
    <row r="39" spans="1:15" ht="12.75" customHeight="1">
      <c r="A39" s="52" t="s">
        <v>94</v>
      </c>
      <c r="B39" s="2" t="s">
        <v>95</v>
      </c>
      <c r="C39" s="2"/>
      <c r="D39" s="2"/>
      <c r="E39" s="2"/>
      <c r="F39" s="2"/>
      <c r="G39" s="2"/>
      <c r="H39" s="2"/>
      <c r="J39" s="46" t="s">
        <v>65</v>
      </c>
      <c r="K39" s="78"/>
      <c r="L39" s="78"/>
      <c r="M39" s="78"/>
      <c r="N39" s="78"/>
      <c r="O39" s="2"/>
    </row>
    <row r="40" spans="1:15" ht="12.75" customHeight="1">
      <c r="A40" s="52" t="s">
        <v>96</v>
      </c>
      <c r="B40" s="2" t="s">
        <v>97</v>
      </c>
      <c r="C40" s="2"/>
      <c r="D40" s="2"/>
      <c r="E40" s="2"/>
      <c r="F40" s="2"/>
      <c r="G40" s="2"/>
      <c r="H40" s="2"/>
      <c r="J40" s="46" t="s">
        <v>65</v>
      </c>
      <c r="K40" s="70"/>
      <c r="L40" s="70"/>
      <c r="M40" s="70"/>
      <c r="N40" s="71"/>
    </row>
    <row r="41" spans="1:15" ht="12.75" customHeight="1">
      <c r="A41" s="52" t="s">
        <v>98</v>
      </c>
      <c r="B41" s="2" t="s">
        <v>99</v>
      </c>
      <c r="C41" s="2"/>
      <c r="D41" s="2"/>
      <c r="E41" s="2"/>
      <c r="J41" s="46" t="s">
        <v>65</v>
      </c>
      <c r="K41" s="70"/>
      <c r="L41" s="70"/>
      <c r="M41" s="70"/>
      <c r="N41" s="71"/>
    </row>
    <row r="42" spans="1:15" ht="12.75" customHeight="1">
      <c r="A42" s="52" t="s">
        <v>100</v>
      </c>
      <c r="B42" s="2" t="s">
        <v>101</v>
      </c>
      <c r="C42" s="2"/>
      <c r="D42" s="2"/>
      <c r="E42" s="2"/>
      <c r="F42" s="2"/>
      <c r="J42" s="46" t="s">
        <v>65</v>
      </c>
      <c r="K42" s="70"/>
      <c r="L42" s="70"/>
      <c r="M42" s="70"/>
      <c r="N42" s="71"/>
    </row>
    <row r="43" spans="1:15" ht="12.75" customHeight="1">
      <c r="A43" s="52" t="s">
        <v>102</v>
      </c>
      <c r="B43" s="2" t="s">
        <v>103</v>
      </c>
      <c r="C43" s="2"/>
      <c r="D43" s="2"/>
      <c r="E43" s="2"/>
      <c r="F43" s="2"/>
      <c r="G43" s="2"/>
      <c r="H43" s="2"/>
      <c r="J43" s="46" t="s">
        <v>65</v>
      </c>
      <c r="K43" s="70"/>
      <c r="L43" s="70"/>
      <c r="M43" s="70"/>
      <c r="N43" s="71"/>
    </row>
    <row r="44" spans="1:15" ht="12.75" customHeight="1">
      <c r="A44" s="52" t="s">
        <v>104</v>
      </c>
      <c r="B44" s="2" t="s">
        <v>105</v>
      </c>
      <c r="C44" s="2"/>
      <c r="D44" s="2"/>
      <c r="E44" s="2"/>
      <c r="F44" s="2"/>
      <c r="G44" s="2"/>
      <c r="H44" s="2"/>
      <c r="J44" s="46" t="s">
        <v>65</v>
      </c>
      <c r="K44" s="70"/>
      <c r="L44" s="70"/>
      <c r="M44" s="70"/>
      <c r="N44" s="71"/>
    </row>
    <row r="45" spans="1:15" ht="12.75" customHeight="1">
      <c r="A45" s="52" t="s">
        <v>106</v>
      </c>
      <c r="B45" s="2" t="s">
        <v>107</v>
      </c>
      <c r="C45" s="2"/>
      <c r="D45" s="2"/>
      <c r="E45" s="2"/>
      <c r="J45" s="46" t="s">
        <v>65</v>
      </c>
      <c r="K45" s="70"/>
      <c r="L45" s="70"/>
      <c r="M45" s="70"/>
      <c r="N45" s="71"/>
    </row>
    <row r="46" spans="1:15" ht="12.75" customHeight="1">
      <c r="A46" s="52" t="s">
        <v>108</v>
      </c>
      <c r="B46" s="2" t="s">
        <v>109</v>
      </c>
      <c r="C46" s="2"/>
      <c r="D46" s="2"/>
      <c r="E46" s="2"/>
      <c r="F46" s="2"/>
      <c r="J46" s="46" t="s">
        <v>65</v>
      </c>
      <c r="K46" s="70"/>
      <c r="L46" s="70"/>
      <c r="M46" s="70"/>
      <c r="N46" s="71"/>
    </row>
    <row r="47" spans="1:15" ht="12.75" customHeight="1">
      <c r="A47" s="52" t="s">
        <v>110</v>
      </c>
      <c r="B47" s="2" t="s">
        <v>111</v>
      </c>
      <c r="C47" s="2"/>
      <c r="D47" s="2"/>
      <c r="E47" s="2"/>
      <c r="F47" s="2"/>
      <c r="J47" s="46" t="s">
        <v>65</v>
      </c>
      <c r="K47" s="70"/>
      <c r="L47" s="70"/>
      <c r="M47" s="70"/>
      <c r="N47" s="71"/>
    </row>
    <row r="48" spans="1:15" ht="12.75" customHeight="1">
      <c r="A48" s="52" t="s">
        <v>112</v>
      </c>
      <c r="B48" s="2" t="s">
        <v>113</v>
      </c>
      <c r="C48" s="2"/>
      <c r="D48" s="2"/>
      <c r="E48" s="2"/>
      <c r="F48" s="2"/>
      <c r="J48" s="46" t="s">
        <v>65</v>
      </c>
      <c r="K48" s="70"/>
      <c r="L48" s="70"/>
      <c r="M48" s="70"/>
      <c r="N48" s="71"/>
    </row>
    <row r="49" spans="1:14" ht="9.9499999999999993" customHeight="1">
      <c r="A49" s="52"/>
      <c r="B49" s="2"/>
      <c r="C49" s="2"/>
      <c r="D49" s="2"/>
      <c r="E49" s="2"/>
      <c r="F49" s="2"/>
      <c r="G49" s="2"/>
      <c r="H49" s="2"/>
      <c r="J49" s="46" t="s">
        <v>65</v>
      </c>
      <c r="K49" s="74"/>
      <c r="L49" s="74"/>
      <c r="M49" s="74"/>
      <c r="N49" s="75"/>
    </row>
    <row r="50" spans="1:14" ht="12.95" customHeight="1">
      <c r="A50" s="66" t="s">
        <v>114</v>
      </c>
      <c r="B50" s="2"/>
      <c r="C50" s="2"/>
      <c r="D50" s="2"/>
      <c r="E50" s="2"/>
      <c r="F50" s="2"/>
      <c r="G50" s="2"/>
      <c r="H50" s="2"/>
      <c r="J50" s="46" t="s">
        <v>65</v>
      </c>
      <c r="K50" s="74"/>
      <c r="L50" s="74"/>
      <c r="M50" s="74"/>
      <c r="N50" s="75"/>
    </row>
    <row r="51" spans="1:14" ht="12.75" customHeight="1">
      <c r="A51" s="52" t="s">
        <v>115</v>
      </c>
      <c r="B51" s="2" t="s">
        <v>116</v>
      </c>
      <c r="C51" s="2"/>
      <c r="D51" s="2"/>
      <c r="E51" s="2"/>
      <c r="J51" s="46" t="s">
        <v>65</v>
      </c>
      <c r="K51" s="70"/>
      <c r="L51" s="70"/>
      <c r="M51" s="70"/>
      <c r="N51" s="71"/>
    </row>
    <row r="52" spans="1:14" ht="12.75" customHeight="1">
      <c r="A52" s="52" t="s">
        <v>117</v>
      </c>
      <c r="B52" s="2" t="s">
        <v>118</v>
      </c>
      <c r="C52" s="2"/>
      <c r="D52" s="2"/>
      <c r="E52" s="2"/>
      <c r="J52" s="46" t="s">
        <v>65</v>
      </c>
      <c r="K52" s="70"/>
      <c r="L52" s="70"/>
      <c r="M52" s="70"/>
      <c r="N52" s="71"/>
    </row>
    <row r="53" spans="1:14" ht="9.9499999999999993" customHeight="1">
      <c r="A53" s="79"/>
      <c r="B53" s="2"/>
      <c r="C53" s="2"/>
      <c r="D53" s="2"/>
      <c r="E53" s="2"/>
      <c r="F53" s="2"/>
      <c r="G53" s="2"/>
      <c r="H53" s="2"/>
      <c r="J53" s="46" t="s">
        <v>65</v>
      </c>
      <c r="K53" s="74"/>
      <c r="L53" s="74"/>
      <c r="M53" s="74"/>
      <c r="N53" s="75"/>
    </row>
    <row r="54" spans="1:14" ht="12.95" customHeight="1">
      <c r="A54" s="66" t="s">
        <v>119</v>
      </c>
      <c r="B54" s="2"/>
      <c r="C54" s="2"/>
      <c r="D54" s="2"/>
      <c r="E54" s="2"/>
      <c r="F54" s="2"/>
      <c r="G54" s="2"/>
      <c r="H54" s="2"/>
      <c r="J54" s="46" t="s">
        <v>65</v>
      </c>
      <c r="K54" s="74"/>
      <c r="L54" s="74"/>
      <c r="M54" s="74"/>
      <c r="N54" s="75"/>
    </row>
    <row r="55" spans="1:14" ht="12.75" customHeight="1">
      <c r="A55" s="52" t="s">
        <v>120</v>
      </c>
      <c r="B55" s="2" t="s">
        <v>121</v>
      </c>
      <c r="C55" s="2"/>
      <c r="D55" s="2"/>
      <c r="E55" s="2"/>
      <c r="J55" s="46" t="s">
        <v>65</v>
      </c>
      <c r="K55" s="70"/>
      <c r="L55" s="70"/>
      <c r="M55" s="70"/>
      <c r="N55" s="71"/>
    </row>
    <row r="56" spans="1:14" ht="12.75" customHeight="1">
      <c r="A56" s="52" t="s">
        <v>122</v>
      </c>
      <c r="B56" s="2" t="s">
        <v>123</v>
      </c>
      <c r="C56" s="2"/>
      <c r="D56" s="2"/>
      <c r="E56" s="2"/>
      <c r="J56" s="46" t="s">
        <v>65</v>
      </c>
      <c r="K56" s="70"/>
      <c r="L56" s="70"/>
      <c r="M56" s="70"/>
      <c r="N56" s="71"/>
    </row>
    <row r="57" spans="1:14" ht="9.9499999999999993" customHeight="1">
      <c r="A57" s="52"/>
      <c r="B57" s="2"/>
      <c r="C57" s="2"/>
      <c r="D57" s="2"/>
      <c r="E57" s="2"/>
      <c r="F57" s="2"/>
      <c r="G57" s="2"/>
      <c r="H57" s="2"/>
      <c r="J57" s="46" t="s">
        <v>65</v>
      </c>
      <c r="K57" s="74"/>
      <c r="L57" s="74"/>
      <c r="M57" s="74"/>
      <c r="N57" s="75"/>
    </row>
    <row r="58" spans="1:14" ht="12.95" customHeight="1">
      <c r="A58" s="66" t="s">
        <v>124</v>
      </c>
      <c r="B58" s="2"/>
      <c r="C58" s="2"/>
      <c r="D58" s="2"/>
      <c r="E58" s="2"/>
      <c r="F58" s="2"/>
      <c r="G58" s="2"/>
      <c r="H58" s="2"/>
      <c r="J58" s="46" t="s">
        <v>65</v>
      </c>
      <c r="K58" s="74"/>
      <c r="L58" s="74"/>
      <c r="M58" s="74"/>
      <c r="N58" s="75"/>
    </row>
    <row r="59" spans="1:14" ht="12.75" customHeight="1">
      <c r="A59" s="52" t="s">
        <v>125</v>
      </c>
      <c r="B59" s="2" t="s">
        <v>126</v>
      </c>
      <c r="C59" s="2"/>
      <c r="D59" s="2"/>
      <c r="E59" s="2"/>
      <c r="J59" s="46" t="s">
        <v>65</v>
      </c>
      <c r="K59" s="70">
        <v>500</v>
      </c>
      <c r="L59" s="70"/>
      <c r="M59" s="70">
        <v>1000</v>
      </c>
      <c r="N59" s="71"/>
    </row>
    <row r="60" spans="1:14" ht="12.75" customHeight="1">
      <c r="A60" s="52" t="s">
        <v>127</v>
      </c>
      <c r="B60" s="2" t="s">
        <v>128</v>
      </c>
      <c r="C60" s="2"/>
      <c r="D60" s="2"/>
      <c r="E60" s="2"/>
      <c r="J60" s="46" t="s">
        <v>65</v>
      </c>
      <c r="K60" s="70"/>
      <c r="L60" s="70"/>
      <c r="M60" s="70"/>
      <c r="N60" s="71"/>
    </row>
    <row r="61" spans="1:14" ht="12.75" customHeight="1">
      <c r="A61" s="52" t="s">
        <v>129</v>
      </c>
      <c r="B61" s="2" t="s">
        <v>130</v>
      </c>
      <c r="C61" s="2"/>
      <c r="D61" s="2"/>
      <c r="E61" s="2"/>
      <c r="J61" s="46" t="s">
        <v>65</v>
      </c>
      <c r="K61" s="80"/>
      <c r="L61" s="80"/>
      <c r="M61" s="80"/>
      <c r="N61" s="73"/>
    </row>
    <row r="62" spans="1:14" ht="9.9499999999999993" customHeight="1">
      <c r="A62" s="52"/>
      <c r="B62" s="2"/>
      <c r="C62" s="2"/>
      <c r="D62" s="2"/>
      <c r="E62" s="2"/>
      <c r="F62" s="2"/>
      <c r="G62" s="2"/>
      <c r="H62" s="2"/>
      <c r="J62" s="46" t="s">
        <v>65</v>
      </c>
      <c r="K62" s="74"/>
      <c r="L62" s="74"/>
      <c r="M62" s="74"/>
      <c r="N62" s="75"/>
    </row>
    <row r="63" spans="1:14" ht="12.95" customHeight="1">
      <c r="A63" s="66" t="s">
        <v>131</v>
      </c>
      <c r="B63" s="2"/>
      <c r="C63" s="2"/>
      <c r="D63" s="2"/>
      <c r="E63" s="2"/>
      <c r="F63" s="2"/>
      <c r="G63" s="2"/>
      <c r="H63" s="2"/>
      <c r="J63" s="46" t="s">
        <v>65</v>
      </c>
      <c r="K63" s="74"/>
      <c r="L63" s="74"/>
      <c r="M63" s="74"/>
      <c r="N63" s="75"/>
    </row>
    <row r="64" spans="1:14" ht="12.75" customHeight="1">
      <c r="A64" s="54" t="s">
        <v>132</v>
      </c>
      <c r="B64" s="2" t="s">
        <v>133</v>
      </c>
      <c r="C64" s="2"/>
      <c r="D64" s="2"/>
      <c r="E64" s="2"/>
      <c r="J64" s="46" t="s">
        <v>65</v>
      </c>
      <c r="K64" s="70"/>
      <c r="L64" s="70"/>
      <c r="M64" s="70"/>
      <c r="N64" s="71"/>
    </row>
    <row r="65" spans="1:14" ht="12.75" customHeight="1">
      <c r="A65" s="54" t="s">
        <v>134</v>
      </c>
      <c r="B65" s="2" t="s">
        <v>135</v>
      </c>
      <c r="C65" s="2"/>
      <c r="D65" s="2"/>
      <c r="E65" s="2"/>
      <c r="J65" s="46" t="s">
        <v>65</v>
      </c>
      <c r="K65" s="70"/>
      <c r="L65" s="70"/>
      <c r="M65" s="70"/>
      <c r="N65" s="71"/>
    </row>
    <row r="66" spans="1:14" ht="12.75" customHeight="1">
      <c r="A66" s="54" t="s">
        <v>136</v>
      </c>
      <c r="B66" s="2" t="s">
        <v>137</v>
      </c>
      <c r="C66" s="2"/>
      <c r="D66" s="2"/>
      <c r="E66" s="2"/>
      <c r="F66" s="2"/>
      <c r="J66" s="46" t="s">
        <v>65</v>
      </c>
      <c r="K66" s="70"/>
      <c r="L66" s="70"/>
      <c r="M66" s="70"/>
      <c r="N66" s="71"/>
    </row>
    <row r="67" spans="1:14" ht="12.75" customHeight="1">
      <c r="A67" s="77"/>
      <c r="B67" s="2"/>
      <c r="C67" s="49" t="s">
        <v>279</v>
      </c>
      <c r="D67" s="49"/>
      <c r="E67" s="49"/>
      <c r="F67" s="49"/>
      <c r="G67" s="7"/>
      <c r="H67" s="16" t="s">
        <v>138</v>
      </c>
      <c r="J67" s="46" t="s">
        <v>65</v>
      </c>
      <c r="K67" s="70">
        <v>500000</v>
      </c>
      <c r="L67" s="70"/>
      <c r="M67" s="70">
        <v>1000000</v>
      </c>
      <c r="N67" s="71"/>
    </row>
    <row r="68" spans="1:14" ht="12.75" customHeight="1">
      <c r="A68" s="77"/>
      <c r="B68" s="2"/>
      <c r="C68" s="49"/>
      <c r="D68" s="49"/>
      <c r="E68" s="49"/>
      <c r="F68" s="49"/>
      <c r="G68" s="7"/>
      <c r="H68" s="16" t="s">
        <v>138</v>
      </c>
      <c r="J68" s="46" t="s">
        <v>65</v>
      </c>
      <c r="K68" s="70"/>
      <c r="L68" s="70"/>
      <c r="M68" s="70"/>
      <c r="N68" s="71"/>
    </row>
    <row r="69" spans="1:14" ht="12.75" customHeight="1">
      <c r="A69" s="77"/>
      <c r="B69" s="2"/>
      <c r="C69" s="49"/>
      <c r="D69" s="49"/>
      <c r="E69" s="49"/>
      <c r="F69" s="49"/>
      <c r="G69" s="7"/>
      <c r="H69" s="16" t="s">
        <v>138</v>
      </c>
      <c r="J69" s="46" t="s">
        <v>65</v>
      </c>
      <c r="K69" s="70"/>
      <c r="L69" s="70"/>
      <c r="M69" s="70"/>
      <c r="N69" s="71"/>
    </row>
    <row r="70" spans="1:14" ht="12.75" customHeight="1">
      <c r="A70" s="77"/>
      <c r="B70" s="2"/>
      <c r="C70" s="49"/>
      <c r="D70" s="49"/>
      <c r="E70" s="49"/>
      <c r="F70" s="49"/>
      <c r="G70" s="7"/>
      <c r="H70" s="16" t="s">
        <v>138</v>
      </c>
      <c r="J70" s="46" t="s">
        <v>65</v>
      </c>
      <c r="K70" s="70"/>
      <c r="L70" s="70"/>
      <c r="M70" s="70"/>
      <c r="N70" s="71"/>
    </row>
    <row r="71" spans="1:14" ht="12.75" customHeight="1">
      <c r="A71" s="77"/>
      <c r="B71" s="2"/>
      <c r="C71" s="49"/>
      <c r="D71" s="49"/>
      <c r="E71" s="49"/>
      <c r="F71" s="49"/>
      <c r="G71" s="7"/>
      <c r="H71" s="16" t="s">
        <v>138</v>
      </c>
      <c r="J71" s="46" t="s">
        <v>65</v>
      </c>
      <c r="K71" s="70"/>
      <c r="L71" s="70"/>
      <c r="M71" s="70"/>
      <c r="N71" s="71"/>
    </row>
    <row r="72" spans="1:14" ht="12.95" customHeight="1">
      <c r="A72" s="79"/>
      <c r="B72" s="2"/>
      <c r="C72" s="51"/>
      <c r="D72" s="51"/>
      <c r="E72" s="51"/>
      <c r="F72" s="51"/>
      <c r="G72" s="51"/>
      <c r="H72" s="51"/>
      <c r="J72" s="46" t="s">
        <v>65</v>
      </c>
      <c r="K72" s="74"/>
      <c r="L72" s="74"/>
      <c r="M72" s="74"/>
      <c r="N72" s="75"/>
    </row>
    <row r="73" spans="1:14" ht="13.5" thickBot="1">
      <c r="A73" s="55" t="s">
        <v>139</v>
      </c>
      <c r="B73" t="s">
        <v>140</v>
      </c>
      <c r="J73" s="46" t="s">
        <v>65</v>
      </c>
      <c r="K73" s="81">
        <f>SUM(K17:K71)</f>
        <v>531970</v>
      </c>
      <c r="L73" s="81"/>
      <c r="M73" s="81">
        <f>SUM(M17:M71)</f>
        <v>1032470</v>
      </c>
      <c r="N73" s="82"/>
    </row>
    <row r="74" spans="1:14" ht="14.25" thickTop="1" thickBot="1">
      <c r="A74" s="83"/>
      <c r="B74" s="11"/>
      <c r="C74" s="11"/>
      <c r="D74" s="11"/>
      <c r="E74" s="11"/>
      <c r="F74" s="11"/>
      <c r="G74" s="11"/>
      <c r="H74" s="11"/>
      <c r="I74" s="11"/>
      <c r="J74" s="11"/>
      <c r="K74" s="84" t="s">
        <v>141</v>
      </c>
      <c r="L74" s="85"/>
      <c r="M74" s="86" t="s">
        <v>142</v>
      </c>
      <c r="N74" s="87"/>
    </row>
    <row r="75" spans="1:14" ht="13.5" thickTop="1">
      <c r="A75" s="55" t="s">
        <v>143</v>
      </c>
      <c r="C75" t="s">
        <v>144</v>
      </c>
    </row>
    <row r="76" spans="1:14">
      <c r="A76" s="55"/>
      <c r="C76" t="s">
        <v>145</v>
      </c>
    </row>
    <row r="77" spans="1:14">
      <c r="A77" s="55"/>
      <c r="C77" t="s">
        <v>146</v>
      </c>
    </row>
    <row r="78" spans="1:14">
      <c r="A78" s="55"/>
      <c r="C78" t="s">
        <v>147</v>
      </c>
    </row>
    <row r="79" spans="1:14">
      <c r="A79" s="55"/>
    </row>
    <row r="80" spans="1:14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</sheetData>
  <phoneticPr fontId="11" type="noConversion"/>
  <printOptions horizontalCentered="1"/>
  <pageMargins left="0.25" right="0.25" top="0.25" bottom="0.25" header="0.23" footer="0"/>
  <pageSetup paperSize="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abSelected="1" topLeftCell="A10" zoomScaleNormal="100" workbookViewId="0">
      <selection activeCell="M25" sqref="M25"/>
    </sheetView>
  </sheetViews>
  <sheetFormatPr defaultRowHeight="12.75"/>
  <cols>
    <col min="1" max="1" width="4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8.7109375" customWidth="1"/>
    <col min="10" max="10" width="1.7109375" customWidth="1"/>
    <col min="11" max="11" width="10.7109375" customWidth="1"/>
    <col min="12" max="12" width="32.7109375" customWidth="1"/>
    <col min="13" max="13" width="20.7109375" customWidth="1"/>
    <col min="14" max="14" width="22.5703125" bestFit="1" customWidth="1"/>
    <col min="15" max="16" width="20.7109375" customWidth="1"/>
  </cols>
  <sheetData>
    <row r="1" spans="1:17">
      <c r="A1" s="88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>
      <c r="A2" s="88" t="s">
        <v>41</v>
      </c>
      <c r="B2" s="2"/>
      <c r="C2" s="2"/>
      <c r="D2" s="2"/>
      <c r="E2" s="2"/>
      <c r="F2" s="2"/>
      <c r="G2" s="2"/>
      <c r="H2" s="2"/>
      <c r="I2" s="2"/>
      <c r="J2" s="2"/>
      <c r="K2" s="2"/>
      <c r="P2" s="89" t="s">
        <v>161</v>
      </c>
    </row>
    <row r="4" spans="1:17">
      <c r="A4" s="126" t="s">
        <v>228</v>
      </c>
      <c r="B4" s="2"/>
      <c r="C4" s="50">
        <v>2012</v>
      </c>
      <c r="D4" s="2"/>
      <c r="E4" s="50">
        <v>45</v>
      </c>
      <c r="F4" s="2"/>
      <c r="G4" s="50" t="s">
        <v>218</v>
      </c>
      <c r="H4" s="2"/>
      <c r="I4" s="50">
        <v>677</v>
      </c>
      <c r="J4" s="2"/>
    </row>
    <row r="5" spans="1:17">
      <c r="A5" s="53" t="s">
        <v>48</v>
      </c>
      <c r="B5" s="53"/>
      <c r="C5" s="53" t="s">
        <v>49</v>
      </c>
      <c r="D5" s="53"/>
      <c r="E5" s="53" t="s">
        <v>50</v>
      </c>
      <c r="F5" s="53"/>
      <c r="G5" s="53" t="s">
        <v>51</v>
      </c>
      <c r="H5" s="53"/>
      <c r="I5" s="53" t="s">
        <v>162</v>
      </c>
      <c r="J5" s="53"/>
    </row>
    <row r="6" spans="1:17" ht="15.75">
      <c r="A6" s="21" t="s">
        <v>163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>
      <c r="A7" s="91"/>
      <c r="B7" s="91"/>
      <c r="C7" s="91"/>
      <c r="D7" s="91"/>
      <c r="E7" s="91"/>
      <c r="F7" s="91"/>
      <c r="G7" s="91"/>
      <c r="H7" s="91"/>
      <c r="I7" s="91" t="s">
        <v>246</v>
      </c>
      <c r="J7" s="91"/>
      <c r="K7" s="92"/>
      <c r="L7" s="92"/>
      <c r="N7" s="93" t="s">
        <v>248</v>
      </c>
      <c r="O7" s="188" t="s">
        <v>220</v>
      </c>
      <c r="P7" s="188"/>
      <c r="Q7" t="s">
        <v>65</v>
      </c>
    </row>
    <row r="8" spans="1:17">
      <c r="A8" s="91"/>
      <c r="B8" s="91"/>
      <c r="C8" s="91"/>
      <c r="D8" s="91"/>
      <c r="E8" s="91"/>
      <c r="F8" s="91"/>
      <c r="G8" s="91"/>
      <c r="H8" s="91"/>
      <c r="I8" s="91" t="s">
        <v>162</v>
      </c>
      <c r="J8" s="127" t="s">
        <v>247</v>
      </c>
      <c r="K8" s="127"/>
      <c r="L8" s="127"/>
      <c r="N8" s="94" t="s">
        <v>164</v>
      </c>
      <c r="O8" s="189">
        <v>2529067474</v>
      </c>
      <c r="P8" s="189"/>
      <c r="Q8" t="s">
        <v>65</v>
      </c>
    </row>
    <row r="9" spans="1:17">
      <c r="A9" s="95" t="s">
        <v>165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7" ht="13.5" thickBot="1">
      <c r="A10" s="96" t="s">
        <v>148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7" ht="13.5" thickTop="1">
      <c r="A11" s="97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8" t="s">
        <v>166</v>
      </c>
      <c r="N11" s="98"/>
      <c r="O11" s="98"/>
      <c r="P11" s="99" t="s">
        <v>167</v>
      </c>
    </row>
    <row r="12" spans="1:17">
      <c r="A12" s="97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8" t="s">
        <v>168</v>
      </c>
      <c r="N12" s="98" t="s">
        <v>169</v>
      </c>
      <c r="O12" s="98" t="s">
        <v>159</v>
      </c>
      <c r="P12" s="99" t="s">
        <v>170</v>
      </c>
    </row>
    <row r="13" spans="1:17" ht="14.25">
      <c r="A13" s="100" t="s">
        <v>171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101" t="s">
        <v>158</v>
      </c>
      <c r="N13" s="101" t="s">
        <v>172</v>
      </c>
      <c r="O13" s="101" t="s">
        <v>160</v>
      </c>
      <c r="P13" s="102" t="s">
        <v>173</v>
      </c>
    </row>
    <row r="14" spans="1:17" ht="14.25" customHeight="1">
      <c r="A14" s="103" t="s">
        <v>149</v>
      </c>
      <c r="B14" s="92"/>
      <c r="C14" s="92" t="s">
        <v>174</v>
      </c>
      <c r="D14" s="92"/>
      <c r="E14" s="92"/>
      <c r="F14" s="92"/>
      <c r="G14" s="92"/>
      <c r="H14" s="92"/>
      <c r="I14" s="92"/>
      <c r="J14" s="92"/>
      <c r="K14" s="92"/>
      <c r="L14" s="92"/>
      <c r="M14" s="104">
        <f>'Form1 677'!I195</f>
        <v>2000000</v>
      </c>
      <c r="N14" s="104"/>
      <c r="O14" s="104"/>
      <c r="P14" s="105"/>
    </row>
    <row r="15" spans="1:17" ht="14.25" customHeight="1">
      <c r="A15" s="106" t="s">
        <v>152</v>
      </c>
      <c r="B15" s="91"/>
      <c r="C15" s="91" t="s">
        <v>175</v>
      </c>
      <c r="D15" s="91"/>
      <c r="E15" s="91"/>
      <c r="F15" s="91"/>
      <c r="G15" s="91"/>
      <c r="H15" s="91"/>
      <c r="I15" s="91"/>
      <c r="J15" s="91"/>
      <c r="K15" s="91"/>
      <c r="L15" s="91"/>
      <c r="M15" s="107"/>
      <c r="N15" s="107"/>
      <c r="O15" s="107"/>
      <c r="P15" s="108"/>
    </row>
    <row r="16" spans="1:17" ht="14.25" customHeight="1">
      <c r="A16" s="103"/>
      <c r="B16" s="92"/>
      <c r="C16" s="92" t="s">
        <v>176</v>
      </c>
      <c r="D16" s="92"/>
      <c r="E16" s="92"/>
      <c r="F16" s="92"/>
      <c r="G16" s="92"/>
      <c r="H16" s="92"/>
      <c r="I16" s="92"/>
      <c r="J16" s="92"/>
      <c r="K16" s="92"/>
      <c r="L16" s="92"/>
      <c r="M16" s="128">
        <v>1000000</v>
      </c>
      <c r="N16" s="128"/>
      <c r="O16" s="104"/>
      <c r="P16" s="105"/>
    </row>
    <row r="17" spans="1:16" s="16" customFormat="1" ht="14.25" customHeight="1">
      <c r="A17" s="103" t="s">
        <v>153</v>
      </c>
      <c r="B17" s="92"/>
      <c r="C17" s="92" t="s">
        <v>177</v>
      </c>
      <c r="D17" s="92"/>
      <c r="E17" s="92"/>
      <c r="F17" s="92"/>
      <c r="G17" s="92"/>
      <c r="H17" s="92"/>
      <c r="I17" s="92"/>
      <c r="J17" s="92"/>
      <c r="K17" s="92"/>
      <c r="L17" s="92"/>
      <c r="M17" s="104">
        <v>0</v>
      </c>
      <c r="N17" s="104"/>
      <c r="O17" s="104"/>
      <c r="P17" s="105"/>
    </row>
    <row r="18" spans="1:16" ht="14.25" customHeight="1">
      <c r="A18" s="106" t="s">
        <v>154</v>
      </c>
      <c r="B18" s="91"/>
      <c r="C18" s="91" t="s">
        <v>178</v>
      </c>
      <c r="D18" s="91"/>
      <c r="E18" s="91"/>
      <c r="F18" s="91"/>
      <c r="G18" s="91"/>
      <c r="H18" s="91"/>
      <c r="I18" s="91"/>
      <c r="J18" s="91"/>
      <c r="K18" s="91"/>
      <c r="L18" s="91"/>
      <c r="M18" s="107"/>
      <c r="N18" s="107"/>
      <c r="O18" s="107"/>
      <c r="P18" s="108"/>
    </row>
    <row r="19" spans="1:16" s="16" customFormat="1" ht="14.25" customHeight="1">
      <c r="A19" s="103"/>
      <c r="B19" s="92"/>
      <c r="C19" s="92" t="s">
        <v>179</v>
      </c>
      <c r="D19" s="92"/>
      <c r="E19" s="92"/>
      <c r="F19" s="92"/>
      <c r="G19" s="92"/>
      <c r="H19" s="92"/>
      <c r="I19" s="92"/>
      <c r="J19" s="92"/>
      <c r="K19" s="92"/>
      <c r="L19" s="92"/>
      <c r="M19" s="104">
        <v>0</v>
      </c>
      <c r="N19" s="104"/>
      <c r="O19" s="104"/>
      <c r="P19" s="105"/>
    </row>
    <row r="20" spans="1:16" ht="14.25" customHeight="1">
      <c r="A20" s="103"/>
      <c r="B20" s="92"/>
      <c r="C20" s="92" t="s">
        <v>180</v>
      </c>
      <c r="D20" s="92"/>
      <c r="E20" s="92"/>
      <c r="F20" s="92"/>
      <c r="G20" s="92"/>
      <c r="H20" s="92"/>
      <c r="I20" s="92"/>
      <c r="J20" s="92"/>
      <c r="K20" s="92"/>
      <c r="L20" s="92"/>
      <c r="M20" s="104">
        <v>0</v>
      </c>
      <c r="N20" s="104"/>
      <c r="O20" s="104"/>
      <c r="P20" s="105"/>
    </row>
    <row r="21" spans="1:16" ht="14.25" customHeight="1">
      <c r="A21" s="103" t="s">
        <v>155</v>
      </c>
      <c r="B21" s="92"/>
      <c r="C21" s="92" t="s">
        <v>181</v>
      </c>
      <c r="D21" s="92"/>
      <c r="E21" s="92"/>
      <c r="F21" s="92"/>
      <c r="G21" s="92"/>
      <c r="H21" s="92"/>
      <c r="I21" s="92"/>
      <c r="J21" s="92"/>
      <c r="K21" s="92"/>
      <c r="L21" s="92"/>
      <c r="M21" s="104">
        <f>SUM(M14:M20)</f>
        <v>3000000</v>
      </c>
      <c r="N21" s="104"/>
      <c r="O21" s="104"/>
      <c r="P21" s="105"/>
    </row>
    <row r="22" spans="1:16" ht="14.25" customHeight="1">
      <c r="A22" s="106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107"/>
      <c r="N22" s="107"/>
      <c r="O22" s="107"/>
      <c r="P22" s="108"/>
    </row>
    <row r="23" spans="1:16" ht="14.25" customHeight="1">
      <c r="A23" s="109" t="s">
        <v>182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104"/>
      <c r="N23" s="104"/>
      <c r="O23" s="104"/>
      <c r="P23" s="105"/>
    </row>
    <row r="24" spans="1:16" ht="14.25" customHeight="1">
      <c r="A24" s="103" t="s">
        <v>150</v>
      </c>
      <c r="B24" s="92"/>
      <c r="C24" s="92" t="s">
        <v>183</v>
      </c>
      <c r="D24" s="92"/>
      <c r="E24" s="92"/>
      <c r="F24" s="92"/>
      <c r="G24" s="92"/>
      <c r="H24" s="92"/>
      <c r="I24" s="92"/>
      <c r="J24" s="92"/>
      <c r="K24" s="92"/>
      <c r="L24" s="92"/>
      <c r="M24" s="104">
        <v>396883</v>
      </c>
      <c r="N24" s="104"/>
      <c r="O24" s="104"/>
      <c r="P24" s="105"/>
    </row>
    <row r="25" spans="1:16" ht="14.25" customHeight="1">
      <c r="A25" s="103" t="s">
        <v>151</v>
      </c>
      <c r="B25" s="92"/>
      <c r="C25" s="92" t="s">
        <v>258</v>
      </c>
      <c r="D25" s="92"/>
      <c r="E25" s="92"/>
      <c r="F25" s="92"/>
      <c r="G25" s="92"/>
      <c r="H25" s="92"/>
      <c r="I25" s="92"/>
      <c r="J25" s="92"/>
      <c r="K25" s="92"/>
      <c r="L25" s="92"/>
      <c r="M25" s="128">
        <f>627888*0.9+0.8</f>
        <v>565100.00000000012</v>
      </c>
      <c r="N25" s="128"/>
      <c r="O25" s="104"/>
      <c r="P25" s="105"/>
    </row>
    <row r="26" spans="1:16" ht="14.25" customHeight="1">
      <c r="A26" s="110" t="s">
        <v>184</v>
      </c>
      <c r="B26" s="111"/>
      <c r="C26" s="111" t="s">
        <v>185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2">
        <v>0</v>
      </c>
      <c r="N26" s="112"/>
      <c r="O26" s="112"/>
      <c r="P26" s="113"/>
    </row>
    <row r="27" spans="1:16" ht="14.25" customHeight="1">
      <c r="A27" s="106"/>
      <c r="B27" s="91"/>
      <c r="C27" s="91" t="s">
        <v>186</v>
      </c>
      <c r="D27" s="91"/>
      <c r="E27" s="91"/>
      <c r="F27" s="91"/>
      <c r="G27" s="91"/>
      <c r="H27" s="91"/>
      <c r="I27" s="91"/>
      <c r="J27" s="91"/>
      <c r="K27" s="91"/>
      <c r="L27" s="91"/>
      <c r="M27" s="107"/>
      <c r="N27" s="107"/>
      <c r="O27" s="107"/>
      <c r="P27" s="108"/>
    </row>
    <row r="28" spans="1:16" ht="14.25" customHeight="1">
      <c r="A28" s="103"/>
      <c r="B28" s="92"/>
      <c r="C28" s="92" t="s">
        <v>187</v>
      </c>
      <c r="D28" s="92"/>
      <c r="E28" s="92"/>
      <c r="F28" s="92"/>
      <c r="G28" s="92"/>
      <c r="H28" s="92"/>
      <c r="I28" s="92"/>
      <c r="J28" s="92"/>
      <c r="K28" s="92"/>
      <c r="L28" s="92"/>
      <c r="M28" s="119">
        <f>'Form2 677'!$K$73</f>
        <v>531970</v>
      </c>
      <c r="N28" s="119"/>
      <c r="O28" s="119"/>
      <c r="P28" s="105"/>
    </row>
    <row r="29" spans="1:16" ht="14.25" customHeight="1">
      <c r="A29" s="103"/>
      <c r="B29" s="92"/>
      <c r="C29" s="92" t="s">
        <v>188</v>
      </c>
      <c r="D29" s="92"/>
      <c r="E29" s="92"/>
      <c r="F29" s="92"/>
      <c r="G29" s="92"/>
      <c r="H29" s="92"/>
      <c r="I29" s="92"/>
      <c r="J29" s="92"/>
      <c r="K29" s="92"/>
      <c r="L29" s="92"/>
      <c r="M29" s="119">
        <f>'Form2 677'!$M$73</f>
        <v>1032470</v>
      </c>
      <c r="N29" s="119"/>
      <c r="O29" s="119"/>
      <c r="P29" s="105"/>
    </row>
    <row r="30" spans="1:16" ht="14.25" customHeight="1">
      <c r="A30" s="103" t="s">
        <v>189</v>
      </c>
      <c r="B30" s="92"/>
      <c r="C30" s="92" t="s">
        <v>190</v>
      </c>
      <c r="D30" s="92"/>
      <c r="E30" s="92"/>
      <c r="F30" s="92"/>
      <c r="G30" s="92"/>
      <c r="H30" s="92"/>
      <c r="I30" s="92"/>
      <c r="J30" s="92"/>
      <c r="K30" s="92"/>
      <c r="L30" s="92"/>
      <c r="M30" s="104">
        <f>SUM(M24:M29)</f>
        <v>2526423</v>
      </c>
      <c r="N30" s="104"/>
      <c r="O30" s="104"/>
      <c r="P30" s="105"/>
    </row>
    <row r="31" spans="1:16" ht="14.25" customHeight="1">
      <c r="A31" s="103" t="s">
        <v>191</v>
      </c>
      <c r="B31" s="92"/>
      <c r="C31" s="92" t="s">
        <v>192</v>
      </c>
      <c r="D31" s="92"/>
      <c r="E31" s="92"/>
      <c r="F31" s="92"/>
      <c r="G31" s="92"/>
      <c r="H31" s="92"/>
      <c r="I31" s="92"/>
      <c r="J31" s="92"/>
      <c r="K31" s="92"/>
      <c r="L31" s="92"/>
      <c r="M31" s="104">
        <f>SUM(M21-M30)</f>
        <v>473577</v>
      </c>
      <c r="N31" s="104"/>
      <c r="O31" s="104"/>
      <c r="P31" s="105"/>
    </row>
    <row r="32" spans="1:16" ht="14.25" customHeight="1">
      <c r="A32" s="106" t="s">
        <v>193</v>
      </c>
      <c r="B32" s="91"/>
      <c r="C32" s="91" t="s">
        <v>194</v>
      </c>
      <c r="D32" s="91"/>
      <c r="E32" s="91"/>
      <c r="F32" s="91"/>
      <c r="G32" s="91"/>
      <c r="H32" s="91"/>
      <c r="I32" s="91"/>
      <c r="J32" s="91"/>
      <c r="K32" s="91"/>
      <c r="L32" s="91"/>
      <c r="M32" s="107"/>
      <c r="N32" s="107"/>
      <c r="O32" s="107"/>
      <c r="P32" s="108"/>
    </row>
    <row r="33" spans="1:16" ht="14.25" customHeight="1">
      <c r="A33" s="103"/>
      <c r="B33" s="92"/>
      <c r="C33" s="92" t="s">
        <v>195</v>
      </c>
      <c r="D33" s="92"/>
      <c r="E33" s="92"/>
      <c r="F33" s="92"/>
      <c r="G33" s="92"/>
      <c r="H33" s="92"/>
      <c r="I33" s="92"/>
      <c r="J33" s="92"/>
      <c r="K33" s="92"/>
      <c r="L33" s="92"/>
      <c r="M33" s="104">
        <v>154311</v>
      </c>
      <c r="N33" s="104"/>
      <c r="O33" s="104"/>
      <c r="P33" s="105"/>
    </row>
    <row r="34" spans="1:16" ht="14.25" customHeight="1">
      <c r="A34" s="103" t="s">
        <v>196</v>
      </c>
      <c r="B34" s="92"/>
      <c r="C34" s="92" t="s">
        <v>197</v>
      </c>
      <c r="D34" s="92"/>
      <c r="E34" s="92"/>
      <c r="F34" s="92"/>
      <c r="G34" s="92"/>
      <c r="H34" s="92"/>
      <c r="I34" s="92"/>
      <c r="J34" s="92"/>
      <c r="K34" s="92"/>
      <c r="L34" s="92"/>
      <c r="M34" s="104">
        <f>SUM(M31,M33)</f>
        <v>627888</v>
      </c>
      <c r="N34" s="104"/>
      <c r="O34" s="104"/>
      <c r="P34" s="105"/>
    </row>
    <row r="35" spans="1:16" ht="14.25" customHeight="1">
      <c r="A35" s="103" t="s">
        <v>198</v>
      </c>
      <c r="B35" s="92"/>
      <c r="C35" s="92" t="s">
        <v>199</v>
      </c>
      <c r="D35" s="92"/>
      <c r="E35" s="92"/>
      <c r="F35" s="92"/>
      <c r="G35" s="92"/>
      <c r="H35" s="92"/>
      <c r="I35" s="92"/>
      <c r="J35" s="92"/>
      <c r="K35" s="92"/>
      <c r="L35" s="92"/>
      <c r="M35" s="104">
        <v>0</v>
      </c>
      <c r="N35" s="104"/>
      <c r="O35" s="104"/>
      <c r="P35" s="105"/>
    </row>
    <row r="36" spans="1:16" ht="14.25" customHeight="1">
      <c r="A36" s="103" t="s">
        <v>200</v>
      </c>
      <c r="B36" s="92"/>
      <c r="C36" s="92" t="s">
        <v>201</v>
      </c>
      <c r="D36" s="92"/>
      <c r="E36" s="92"/>
      <c r="F36" s="92"/>
      <c r="G36" s="92"/>
      <c r="H36" s="92"/>
      <c r="I36" s="92"/>
      <c r="J36" s="92"/>
      <c r="K36" s="92"/>
      <c r="L36" s="92"/>
      <c r="M36" s="104">
        <f>SUM(M34-M35)</f>
        <v>627888</v>
      </c>
      <c r="N36" s="104"/>
      <c r="O36" s="104"/>
      <c r="P36" s="105"/>
    </row>
    <row r="37" spans="1:16" ht="14.25" customHeight="1">
      <c r="A37" s="103" t="s">
        <v>202</v>
      </c>
      <c r="B37" s="92"/>
      <c r="C37" s="92" t="s">
        <v>203</v>
      </c>
      <c r="D37" s="92"/>
      <c r="E37" s="92"/>
      <c r="F37" s="92"/>
      <c r="G37" s="92"/>
      <c r="H37" s="92"/>
      <c r="I37" s="92"/>
      <c r="J37" s="92"/>
      <c r="K37" s="92"/>
      <c r="L37" s="92"/>
      <c r="M37" s="114" t="s">
        <v>204</v>
      </c>
      <c r="N37" s="114" t="s">
        <v>204</v>
      </c>
      <c r="O37" s="114" t="s">
        <v>204</v>
      </c>
      <c r="P37" s="105"/>
    </row>
    <row r="38" spans="1:16" ht="14.25" customHeight="1">
      <c r="A38" s="103" t="s">
        <v>205</v>
      </c>
      <c r="B38" s="92"/>
      <c r="C38" s="92" t="s">
        <v>206</v>
      </c>
      <c r="D38" s="92"/>
      <c r="E38" s="92"/>
      <c r="F38" s="92"/>
      <c r="G38" s="92"/>
      <c r="H38" s="92"/>
      <c r="I38" s="92"/>
      <c r="J38" s="92"/>
      <c r="K38" s="92"/>
      <c r="L38" s="92"/>
      <c r="M38" s="104">
        <f>SUM(M34-M35)</f>
        <v>627888</v>
      </c>
      <c r="N38" s="104"/>
      <c r="O38" s="104"/>
      <c r="P38" s="105"/>
    </row>
    <row r="39" spans="1:16" ht="14.25" customHeight="1" thickBot="1">
      <c r="A39" s="115" t="s">
        <v>207</v>
      </c>
      <c r="B39" s="116"/>
      <c r="C39" s="116" t="s">
        <v>208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30">
        <f>M38/(O8/100)</f>
        <v>2.4826858375863167E-2</v>
      </c>
      <c r="N39" s="130"/>
      <c r="O39" s="117"/>
      <c r="P39" s="118"/>
    </row>
    <row r="40" spans="1:16" ht="13.5" thickTop="1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</row>
    <row r="41" spans="1:16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</row>
    <row r="42" spans="1:16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</row>
    <row r="43" spans="1:16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</row>
  </sheetData>
  <mergeCells count="2">
    <mergeCell ref="O7:P7"/>
    <mergeCell ref="O8:P8"/>
  </mergeCells>
  <phoneticPr fontId="11" type="noConversion"/>
  <printOptions horizontalCentered="1"/>
  <pageMargins left="0.25" right="0.25" top="0.25" bottom="0.25" header="0.75" footer="0.5"/>
  <pageSetup paperSize="5" scale="98" orientation="landscape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217"/>
  <sheetViews>
    <sheetView topLeftCell="A121" zoomScaleNormal="100" workbookViewId="0">
      <selection activeCell="H137" sqref="H137"/>
    </sheetView>
  </sheetViews>
  <sheetFormatPr defaultRowHeight="12.75"/>
  <cols>
    <col min="1" max="1" width="4.7109375" style="5" customWidth="1"/>
    <col min="2" max="2" width="6.7109375" customWidth="1"/>
    <col min="3" max="3" width="1.7109375" customWidth="1"/>
    <col min="4" max="4" width="20.7109375" customWidth="1"/>
    <col min="5" max="5" width="3.7109375" customWidth="1"/>
    <col min="6" max="6" width="10.28515625" customWidth="1"/>
    <col min="7" max="7" width="3.7109375" customWidth="1"/>
    <col min="8" max="10" width="15.7109375" style="3" customWidth="1"/>
  </cols>
  <sheetData>
    <row r="1" spans="1:10" ht="9" customHeight="1">
      <c r="A1" s="31" t="s">
        <v>39</v>
      </c>
      <c r="B1" s="2"/>
      <c r="C1" s="2"/>
      <c r="D1" s="2"/>
      <c r="I1" s="19" t="s">
        <v>40</v>
      </c>
      <c r="J1" s="20"/>
    </row>
    <row r="2" spans="1:10" ht="9" customHeight="1">
      <c r="A2" s="31" t="s">
        <v>41</v>
      </c>
    </row>
    <row r="3" spans="1:10" ht="12" customHeight="1">
      <c r="A3" s="120" t="s">
        <v>273</v>
      </c>
    </row>
    <row r="4" spans="1:10">
      <c r="A4" s="31" t="s">
        <v>43</v>
      </c>
    </row>
    <row r="5" spans="1:10" ht="14.25" customHeight="1">
      <c r="A5" s="21" t="s">
        <v>0</v>
      </c>
      <c r="B5" s="22"/>
      <c r="C5" s="22"/>
      <c r="D5" s="22"/>
      <c r="E5" s="22"/>
      <c r="F5" s="22"/>
      <c r="G5" s="22"/>
      <c r="H5" s="20"/>
      <c r="I5" s="20"/>
      <c r="J5" s="20"/>
    </row>
    <row r="6" spans="1:10" ht="11.25" customHeight="1">
      <c r="A6" s="6" t="s">
        <v>209</v>
      </c>
      <c r="B6" s="7"/>
      <c r="C6" s="7"/>
      <c r="D6" s="7"/>
      <c r="E6" s="7"/>
      <c r="F6" s="7"/>
      <c r="G6" s="7"/>
    </row>
    <row r="7" spans="1:10">
      <c r="A7" s="1" t="s">
        <v>1</v>
      </c>
      <c r="B7" s="2"/>
      <c r="C7" s="2"/>
      <c r="D7" s="2"/>
      <c r="E7" s="2"/>
      <c r="F7" s="2"/>
    </row>
    <row r="8" spans="1:10" ht="8.25" customHeight="1"/>
    <row r="9" spans="1:10">
      <c r="A9" s="6"/>
      <c r="B9" s="7"/>
      <c r="C9" s="7"/>
      <c r="D9" s="7"/>
      <c r="E9" s="7"/>
      <c r="F9" s="7"/>
      <c r="G9" s="7"/>
      <c r="I9" s="8"/>
      <c r="J9" s="8"/>
    </row>
    <row r="10" spans="1:10">
      <c r="A10" s="1" t="s">
        <v>42</v>
      </c>
      <c r="B10" s="2"/>
      <c r="C10" s="2"/>
      <c r="D10" s="2"/>
      <c r="I10" s="4" t="s">
        <v>2</v>
      </c>
      <c r="J10" s="4"/>
    </row>
    <row r="11" spans="1:10" ht="6.75" customHeight="1">
      <c r="I11" s="9"/>
    </row>
    <row r="12" spans="1:10">
      <c r="A12" s="22" t="s">
        <v>272</v>
      </c>
      <c r="B12" s="22"/>
      <c r="C12" s="22"/>
      <c r="D12" s="22"/>
      <c r="E12" s="22"/>
      <c r="F12" s="22"/>
      <c r="G12" s="22"/>
      <c r="H12" s="26"/>
      <c r="I12" s="20"/>
      <c r="J12" s="20"/>
    </row>
    <row r="13" spans="1:10" ht="6" customHeight="1" thickBot="1">
      <c r="A13" s="10"/>
      <c r="B13" s="11"/>
      <c r="C13" s="11"/>
      <c r="D13" s="11"/>
      <c r="E13" s="11"/>
      <c r="F13" s="11"/>
      <c r="G13" s="11"/>
      <c r="H13" s="12"/>
      <c r="I13" s="12"/>
      <c r="J13" s="12"/>
    </row>
    <row r="14" spans="1:10" ht="13.5" thickTop="1">
      <c r="A14" s="5" t="s">
        <v>215</v>
      </c>
      <c r="H14" s="13"/>
      <c r="I14" s="14" t="s">
        <v>3</v>
      </c>
      <c r="J14" s="13"/>
    </row>
    <row r="15" spans="1:10">
      <c r="H15" s="15" t="s">
        <v>4</v>
      </c>
      <c r="I15" s="15" t="s">
        <v>5</v>
      </c>
      <c r="J15" s="15" t="s">
        <v>6</v>
      </c>
    </row>
    <row r="16" spans="1:10">
      <c r="A16" s="5">
        <v>1</v>
      </c>
      <c r="B16" t="s">
        <v>7</v>
      </c>
      <c r="H16" s="24"/>
      <c r="I16" s="24"/>
      <c r="J16" s="13"/>
    </row>
    <row r="17" spans="2:10">
      <c r="B17" t="s">
        <v>8</v>
      </c>
      <c r="H17" s="24"/>
      <c r="I17" s="24"/>
      <c r="J17" s="13"/>
    </row>
    <row r="18" spans="2:10">
      <c r="B18" s="7"/>
      <c r="D18" s="7"/>
      <c r="E18" s="7"/>
      <c r="F18" s="7"/>
      <c r="H18" s="25"/>
      <c r="I18" s="24"/>
      <c r="J18" s="13"/>
    </row>
    <row r="19" spans="2:10">
      <c r="B19" s="7"/>
      <c r="D19" s="7"/>
      <c r="E19" s="7"/>
      <c r="F19" s="7"/>
      <c r="H19" s="25"/>
      <c r="I19" s="24"/>
      <c r="J19" s="13"/>
    </row>
    <row r="20" spans="2:10">
      <c r="B20" s="7"/>
      <c r="D20" s="7"/>
      <c r="E20" s="7"/>
      <c r="F20" s="7"/>
      <c r="H20" s="25"/>
      <c r="I20" s="24"/>
      <c r="J20" s="13"/>
    </row>
    <row r="21" spans="2:10">
      <c r="B21" s="7"/>
      <c r="D21" s="7"/>
      <c r="E21" s="7"/>
      <c r="F21" s="7"/>
      <c r="H21" s="25"/>
      <c r="I21" s="24"/>
      <c r="J21" s="13"/>
    </row>
    <row r="22" spans="2:10">
      <c r="B22" s="7"/>
      <c r="D22" s="7"/>
      <c r="E22" s="7"/>
      <c r="F22" s="7"/>
      <c r="H22" s="25"/>
      <c r="I22" s="24"/>
      <c r="J22" s="13"/>
    </row>
    <row r="23" spans="2:10">
      <c r="B23" s="7"/>
      <c r="D23" s="7"/>
      <c r="E23" s="7"/>
      <c r="F23" s="7"/>
      <c r="H23" s="25"/>
      <c r="I23" s="24"/>
      <c r="J23" s="13"/>
    </row>
    <row r="24" spans="2:10">
      <c r="B24" s="7"/>
      <c r="D24" s="7"/>
      <c r="E24" s="7"/>
      <c r="F24" s="7"/>
      <c r="H24" s="25"/>
      <c r="I24" s="24"/>
      <c r="J24" s="13"/>
    </row>
    <row r="25" spans="2:10">
      <c r="B25" s="7"/>
      <c r="D25" s="7"/>
      <c r="E25" s="7"/>
      <c r="F25" s="7"/>
      <c r="H25" s="25"/>
      <c r="I25" s="24"/>
      <c r="J25" s="13"/>
    </row>
    <row r="26" spans="2:10">
      <c r="B26" s="7"/>
      <c r="D26" s="7"/>
      <c r="E26" s="7"/>
      <c r="F26" s="7"/>
      <c r="H26" s="25"/>
      <c r="I26" s="24"/>
      <c r="J26" s="13"/>
    </row>
    <row r="27" spans="2:10">
      <c r="B27" s="7"/>
      <c r="D27" s="7"/>
      <c r="E27" s="7"/>
      <c r="F27" s="7"/>
      <c r="H27" s="25"/>
      <c r="I27" s="24"/>
      <c r="J27" s="13"/>
    </row>
    <row r="28" spans="2:10">
      <c r="B28" s="7"/>
      <c r="D28" s="7"/>
      <c r="E28" s="7"/>
      <c r="F28" s="7"/>
      <c r="H28" s="25"/>
      <c r="I28" s="24"/>
      <c r="J28" s="13"/>
    </row>
    <row r="29" spans="2:10">
      <c r="B29" s="7"/>
      <c r="D29" s="7"/>
      <c r="E29" s="7"/>
      <c r="F29" s="7"/>
      <c r="H29" s="25"/>
      <c r="I29" s="38">
        <f>SUM(H18:H29)</f>
        <v>0</v>
      </c>
      <c r="J29" s="17"/>
    </row>
    <row r="30" spans="2:10">
      <c r="H30" s="24"/>
      <c r="I30" s="24"/>
      <c r="J30" s="13"/>
    </row>
    <row r="31" spans="2:10">
      <c r="B31" t="s">
        <v>9</v>
      </c>
      <c r="H31" s="24"/>
      <c r="I31" s="24"/>
      <c r="J31" s="13"/>
    </row>
    <row r="32" spans="2:10">
      <c r="B32" s="7"/>
      <c r="D32" s="7"/>
      <c r="E32" s="7"/>
      <c r="F32" s="7"/>
      <c r="H32" s="25"/>
      <c r="I32" s="24"/>
      <c r="J32" s="13"/>
    </row>
    <row r="33" spans="1:10">
      <c r="B33" s="7"/>
      <c r="D33" s="7"/>
      <c r="E33" s="7"/>
      <c r="F33" s="7"/>
      <c r="H33" s="25"/>
      <c r="I33" s="24"/>
      <c r="J33" s="13"/>
    </row>
    <row r="34" spans="1:10">
      <c r="B34" s="7"/>
      <c r="D34" s="7"/>
      <c r="E34" s="7"/>
      <c r="F34" s="7"/>
      <c r="H34" s="25"/>
      <c r="I34" s="24"/>
      <c r="J34" s="13"/>
    </row>
    <row r="35" spans="1:10">
      <c r="B35" s="7"/>
      <c r="D35" s="7"/>
      <c r="E35" s="7"/>
      <c r="F35" s="7"/>
      <c r="H35" s="25"/>
      <c r="I35" s="24"/>
      <c r="J35" s="13"/>
    </row>
    <row r="36" spans="1:10">
      <c r="B36" s="7"/>
      <c r="D36" s="7"/>
      <c r="E36" s="7"/>
      <c r="F36" s="7"/>
      <c r="H36" s="25"/>
      <c r="I36" s="38">
        <f>SUM(H32:H36)</f>
        <v>0</v>
      </c>
      <c r="J36" s="17"/>
    </row>
    <row r="37" spans="1:10">
      <c r="H37" s="24"/>
      <c r="I37" s="24"/>
      <c r="J37" s="13"/>
    </row>
    <row r="38" spans="1:10">
      <c r="B38" t="s">
        <v>10</v>
      </c>
      <c r="H38" s="24"/>
      <c r="I38" s="24"/>
      <c r="J38" s="13"/>
    </row>
    <row r="39" spans="1:10">
      <c r="B39" s="7"/>
      <c r="D39" s="7"/>
      <c r="E39" s="7"/>
      <c r="F39" s="7"/>
      <c r="H39" s="25"/>
      <c r="I39" s="24"/>
      <c r="J39" s="13"/>
    </row>
    <row r="40" spans="1:10">
      <c r="B40" s="7"/>
      <c r="D40" s="7"/>
      <c r="E40" s="7"/>
      <c r="F40" s="7"/>
      <c r="H40" s="25"/>
      <c r="I40" s="24"/>
      <c r="J40" s="13"/>
    </row>
    <row r="41" spans="1:10">
      <c r="B41" s="7"/>
      <c r="D41" s="7"/>
      <c r="E41" s="7"/>
      <c r="F41" s="7"/>
      <c r="H41" s="25"/>
      <c r="I41" s="24"/>
      <c r="J41" s="13"/>
    </row>
    <row r="42" spans="1:10">
      <c r="B42" s="7"/>
      <c r="D42" s="7"/>
      <c r="E42" s="7"/>
      <c r="F42" s="7"/>
      <c r="H42" s="25"/>
      <c r="I42" s="24"/>
      <c r="J42" s="13"/>
    </row>
    <row r="43" spans="1:10">
      <c r="B43" s="7"/>
      <c r="D43" s="7"/>
      <c r="E43" s="7"/>
      <c r="F43" s="7"/>
      <c r="H43" s="25"/>
      <c r="I43" s="38">
        <f>SUM(H39:H43)</f>
        <v>0</v>
      </c>
      <c r="J43" s="17"/>
    </row>
    <row r="44" spans="1:10" ht="13.5" thickBot="1">
      <c r="F44" s="29" t="s">
        <v>11</v>
      </c>
      <c r="H44" s="24"/>
      <c r="I44" s="39">
        <f>SUM(I29:I43)</f>
        <v>0</v>
      </c>
      <c r="J44" s="32"/>
    </row>
    <row r="45" spans="1:10" ht="10.5" customHeight="1">
      <c r="H45" s="24"/>
      <c r="I45" s="24"/>
      <c r="J45" s="13"/>
    </row>
    <row r="46" spans="1:10">
      <c r="A46" s="5">
        <v>2</v>
      </c>
      <c r="B46" t="s">
        <v>12</v>
      </c>
      <c r="H46" s="24"/>
      <c r="I46" s="24"/>
      <c r="J46" s="13"/>
    </row>
    <row r="47" spans="1:10">
      <c r="B47" t="s">
        <v>13</v>
      </c>
      <c r="H47" s="24"/>
      <c r="I47" s="24"/>
      <c r="J47" s="13"/>
    </row>
    <row r="48" spans="1:10">
      <c r="B48" s="7"/>
      <c r="D48" s="7"/>
      <c r="E48" s="7"/>
      <c r="F48" s="7"/>
      <c r="H48" s="25"/>
      <c r="I48" s="24"/>
      <c r="J48" s="13"/>
    </row>
    <row r="49" spans="2:10">
      <c r="B49" s="7"/>
      <c r="D49" s="7"/>
      <c r="E49" s="7"/>
      <c r="F49" s="7"/>
      <c r="H49" s="25"/>
      <c r="I49" s="24"/>
      <c r="J49" s="13"/>
    </row>
    <row r="50" spans="2:10">
      <c r="B50" s="7"/>
      <c r="D50" s="7"/>
      <c r="E50" s="7"/>
      <c r="F50" s="7"/>
      <c r="H50" s="25"/>
      <c r="I50" s="24"/>
      <c r="J50" s="13"/>
    </row>
    <row r="51" spans="2:10">
      <c r="B51" s="7"/>
      <c r="D51" s="7"/>
      <c r="E51" s="7"/>
      <c r="F51" s="7"/>
      <c r="H51" s="25"/>
      <c r="I51" s="24"/>
      <c r="J51" s="13"/>
    </row>
    <row r="52" spans="2:10">
      <c r="B52" s="7"/>
      <c r="D52" s="7"/>
      <c r="E52" s="7"/>
      <c r="F52" s="7"/>
      <c r="H52" s="25"/>
      <c r="I52" s="38">
        <f>SUM(H48:H52)</f>
        <v>0</v>
      </c>
      <c r="J52" s="17"/>
    </row>
    <row r="53" spans="2:10">
      <c r="H53" s="24"/>
      <c r="I53" s="24"/>
      <c r="J53" s="13"/>
    </row>
    <row r="54" spans="2:10">
      <c r="B54" t="s">
        <v>14</v>
      </c>
      <c r="H54" s="24"/>
      <c r="I54" s="24"/>
      <c r="J54" s="13"/>
    </row>
    <row r="55" spans="2:10">
      <c r="B55" s="7"/>
      <c r="D55" s="7"/>
      <c r="E55" s="7"/>
      <c r="F55" s="7"/>
      <c r="H55" s="25"/>
      <c r="I55" s="24"/>
      <c r="J55" s="13"/>
    </row>
    <row r="56" spans="2:10">
      <c r="B56" s="7"/>
      <c r="D56" s="7"/>
      <c r="E56" s="7"/>
      <c r="F56" s="7"/>
      <c r="H56" s="25"/>
      <c r="I56" s="24"/>
      <c r="J56" s="13"/>
    </row>
    <row r="57" spans="2:10">
      <c r="B57" s="7"/>
      <c r="D57" s="7"/>
      <c r="E57" s="7"/>
      <c r="F57" s="7"/>
      <c r="H57" s="25"/>
      <c r="I57" s="24"/>
      <c r="J57" s="13"/>
    </row>
    <row r="58" spans="2:10">
      <c r="B58" s="7"/>
      <c r="D58" s="7"/>
      <c r="E58" s="7"/>
      <c r="F58" s="7"/>
      <c r="H58" s="25"/>
      <c r="I58" s="24"/>
      <c r="J58" s="13"/>
    </row>
    <row r="59" spans="2:10">
      <c r="B59" s="7"/>
      <c r="D59" s="7"/>
      <c r="E59" s="7"/>
      <c r="F59" s="7"/>
      <c r="H59" s="25"/>
      <c r="I59" s="38">
        <f>SUM(H55:H59)</f>
        <v>0</v>
      </c>
      <c r="J59" s="17"/>
    </row>
    <row r="60" spans="2:10">
      <c r="H60" s="24"/>
      <c r="I60" s="24"/>
      <c r="J60" s="13"/>
    </row>
    <row r="61" spans="2:10">
      <c r="B61" t="s">
        <v>15</v>
      </c>
      <c r="H61" s="24"/>
      <c r="I61" s="24"/>
      <c r="J61" s="13"/>
    </row>
    <row r="62" spans="2:10">
      <c r="B62" s="7"/>
      <c r="D62" s="7"/>
      <c r="E62" s="7"/>
      <c r="F62" s="7"/>
      <c r="H62" s="25"/>
      <c r="I62" s="24"/>
      <c r="J62" s="13"/>
    </row>
    <row r="63" spans="2:10">
      <c r="B63" s="7"/>
      <c r="D63" s="7"/>
      <c r="E63" s="7"/>
      <c r="F63" s="7"/>
      <c r="H63" s="25"/>
      <c r="I63" s="24"/>
      <c r="J63" s="13"/>
    </row>
    <row r="64" spans="2:10">
      <c r="B64" s="7"/>
      <c r="D64" s="7"/>
      <c r="E64" s="7"/>
      <c r="F64" s="7"/>
      <c r="H64" s="25"/>
      <c r="I64" s="24"/>
      <c r="J64" s="13"/>
    </row>
    <row r="65" spans="1:10">
      <c r="B65" s="7"/>
      <c r="D65" s="7"/>
      <c r="E65" s="7"/>
      <c r="F65" s="7"/>
      <c r="H65" s="25"/>
      <c r="I65" s="24"/>
      <c r="J65" s="13"/>
    </row>
    <row r="66" spans="1:10">
      <c r="B66" s="7"/>
      <c r="D66" s="7"/>
      <c r="E66" s="7"/>
      <c r="F66" s="7"/>
      <c r="H66" s="25"/>
      <c r="I66" s="38">
        <f>SUM(H62:H66)</f>
        <v>0</v>
      </c>
      <c r="J66" s="17"/>
    </row>
    <row r="67" spans="1:10">
      <c r="H67" s="24"/>
      <c r="I67" s="24"/>
      <c r="J67" s="13"/>
    </row>
    <row r="68" spans="1:10">
      <c r="B68" t="s">
        <v>16</v>
      </c>
      <c r="H68" s="24"/>
      <c r="I68" s="24"/>
      <c r="J68" s="13"/>
    </row>
    <row r="69" spans="1:10">
      <c r="B69" s="7"/>
      <c r="D69" s="7"/>
      <c r="E69" s="7"/>
      <c r="F69" s="7"/>
      <c r="H69" s="25"/>
      <c r="I69" s="24"/>
      <c r="J69" s="13"/>
    </row>
    <row r="70" spans="1:10">
      <c r="B70" s="7"/>
      <c r="D70" s="7"/>
      <c r="E70" s="7"/>
      <c r="F70" s="7"/>
      <c r="H70" s="25"/>
      <c r="I70" s="24"/>
      <c r="J70" s="13"/>
    </row>
    <row r="71" spans="1:10">
      <c r="B71" s="7"/>
      <c r="D71" s="7"/>
      <c r="E71" s="7"/>
      <c r="F71" s="7"/>
      <c r="H71" s="25"/>
      <c r="I71" s="24"/>
      <c r="J71" s="13"/>
    </row>
    <row r="72" spans="1:10">
      <c r="B72" s="7"/>
      <c r="D72" s="7"/>
      <c r="E72" s="7"/>
      <c r="F72" s="7"/>
      <c r="H72" s="25"/>
      <c r="I72" s="24"/>
      <c r="J72" s="13"/>
    </row>
    <row r="73" spans="1:10">
      <c r="B73" s="7"/>
      <c r="D73" s="7"/>
      <c r="E73" s="7"/>
      <c r="F73" s="7"/>
      <c r="H73" s="25"/>
      <c r="I73" s="38">
        <f>SUM(H69:H73)</f>
        <v>0</v>
      </c>
      <c r="J73" s="17"/>
    </row>
    <row r="74" spans="1:10" ht="13.5" thickBot="1">
      <c r="F74" s="29" t="s">
        <v>17</v>
      </c>
      <c r="H74" s="27"/>
      <c r="I74" s="40">
        <f>SUM(I52:I73)</f>
        <v>0</v>
      </c>
      <c r="J74" s="32"/>
    </row>
    <row r="75" spans="1:10" ht="13.5" thickBot="1">
      <c r="A75" s="10"/>
      <c r="B75" s="11"/>
      <c r="C75" s="11"/>
      <c r="D75" s="11"/>
      <c r="E75" s="11"/>
      <c r="F75" s="11"/>
      <c r="G75" s="11"/>
      <c r="H75" s="30"/>
      <c r="I75" s="33"/>
      <c r="J75" s="18"/>
    </row>
    <row r="76" spans="1:10" ht="13.5" thickTop="1">
      <c r="H76" s="13"/>
      <c r="I76" s="14" t="s">
        <v>3</v>
      </c>
      <c r="J76" s="13"/>
    </row>
    <row r="77" spans="1:10">
      <c r="H77" s="15" t="s">
        <v>4</v>
      </c>
      <c r="I77" s="15" t="s">
        <v>5</v>
      </c>
      <c r="J77" s="15" t="s">
        <v>6</v>
      </c>
    </row>
    <row r="78" spans="1:10">
      <c r="A78" s="5">
        <v>3</v>
      </c>
      <c r="B78" t="s">
        <v>18</v>
      </c>
      <c r="H78" s="24"/>
      <c r="I78" s="24"/>
      <c r="J78" s="13"/>
    </row>
    <row r="79" spans="1:10">
      <c r="B79" t="s">
        <v>19</v>
      </c>
      <c r="H79" s="24"/>
      <c r="I79" s="24"/>
      <c r="J79" s="13"/>
    </row>
    <row r="80" spans="1:10">
      <c r="B80" s="7"/>
      <c r="D80" s="7"/>
      <c r="E80" s="7"/>
      <c r="F80" s="7"/>
      <c r="H80" s="25"/>
      <c r="I80" s="24"/>
      <c r="J80" s="13"/>
    </row>
    <row r="81" spans="2:10">
      <c r="B81" s="7"/>
      <c r="D81" s="7"/>
      <c r="E81" s="7"/>
      <c r="F81" s="7"/>
      <c r="H81" s="25"/>
      <c r="I81" s="24"/>
      <c r="J81" s="13"/>
    </row>
    <row r="82" spans="2:10">
      <c r="B82" s="7"/>
      <c r="D82" s="7"/>
      <c r="E82" s="7"/>
      <c r="F82" s="7"/>
      <c r="H82" s="25"/>
      <c r="I82" s="24"/>
      <c r="J82" s="13"/>
    </row>
    <row r="83" spans="2:10">
      <c r="B83" s="7"/>
      <c r="D83" s="7"/>
      <c r="E83" s="7"/>
      <c r="F83" s="7"/>
      <c r="H83" s="25"/>
      <c r="I83" s="24"/>
      <c r="J83" s="13"/>
    </row>
    <row r="84" spans="2:10">
      <c r="B84" s="7"/>
      <c r="D84" s="7"/>
      <c r="E84" s="7"/>
      <c r="F84" s="7"/>
      <c r="H84" s="25"/>
      <c r="I84" s="24"/>
      <c r="J84" s="13"/>
    </row>
    <row r="85" spans="2:10">
      <c r="H85" s="25"/>
      <c r="I85" s="38">
        <f>SUM(H80:H84)</f>
        <v>0</v>
      </c>
      <c r="J85" s="137"/>
    </row>
    <row r="86" spans="2:10">
      <c r="B86" t="s">
        <v>20</v>
      </c>
      <c r="H86" s="24"/>
      <c r="I86" s="24"/>
      <c r="J86" s="13"/>
    </row>
    <row r="87" spans="2:10">
      <c r="B87" s="7"/>
      <c r="D87" s="7"/>
      <c r="E87" s="7"/>
      <c r="F87" s="7"/>
      <c r="H87" s="25"/>
      <c r="I87" s="24"/>
      <c r="J87" s="13"/>
    </row>
    <row r="88" spans="2:10">
      <c r="B88" s="7"/>
      <c r="D88" s="7"/>
      <c r="E88" s="7"/>
      <c r="F88" s="7"/>
      <c r="H88" s="25"/>
      <c r="I88" s="24"/>
      <c r="J88" s="13"/>
    </row>
    <row r="89" spans="2:10">
      <c r="B89" s="7"/>
      <c r="D89" s="7"/>
      <c r="E89" s="7"/>
      <c r="F89" s="7"/>
      <c r="H89" s="25"/>
      <c r="I89" s="24"/>
      <c r="J89" s="13"/>
    </row>
    <row r="90" spans="2:10">
      <c r="B90" s="7"/>
      <c r="D90" s="7"/>
      <c r="E90" s="7"/>
      <c r="F90" s="7"/>
      <c r="H90" s="25"/>
      <c r="I90" s="24"/>
      <c r="J90" s="13"/>
    </row>
    <row r="91" spans="2:10">
      <c r="B91" s="7"/>
      <c r="D91" s="7"/>
      <c r="E91" s="7"/>
      <c r="F91" s="7"/>
      <c r="H91" s="25"/>
      <c r="I91" s="38">
        <f>SUM(H87:H91)</f>
        <v>0</v>
      </c>
      <c r="J91" s="17"/>
    </row>
    <row r="92" spans="2:10">
      <c r="H92" s="24"/>
      <c r="I92" s="24"/>
      <c r="J92" s="13"/>
    </row>
    <row r="93" spans="2:10">
      <c r="B93" t="s">
        <v>21</v>
      </c>
      <c r="H93" s="24"/>
      <c r="I93" s="24"/>
      <c r="J93" s="13"/>
    </row>
    <row r="94" spans="2:10">
      <c r="B94" s="7"/>
      <c r="D94" s="7"/>
      <c r="E94" s="7"/>
      <c r="F94" s="7"/>
      <c r="H94" s="25"/>
      <c r="I94" s="24"/>
      <c r="J94" s="13"/>
    </row>
    <row r="95" spans="2:10">
      <c r="B95" s="7"/>
      <c r="D95" s="7"/>
      <c r="E95" s="7"/>
      <c r="F95" s="7"/>
      <c r="H95" s="25"/>
      <c r="I95" s="24"/>
      <c r="J95" s="13"/>
    </row>
    <row r="96" spans="2:10">
      <c r="B96" s="7"/>
      <c r="D96" s="7"/>
      <c r="E96" s="7"/>
      <c r="F96" s="7"/>
      <c r="H96" s="25"/>
      <c r="I96" s="24"/>
      <c r="J96" s="13"/>
    </row>
    <row r="97" spans="2:10">
      <c r="B97" s="7"/>
      <c r="D97" s="7"/>
      <c r="E97" s="7"/>
      <c r="F97" s="7"/>
      <c r="H97" s="25"/>
      <c r="I97" s="24"/>
      <c r="J97" s="13"/>
    </row>
    <row r="98" spans="2:10">
      <c r="B98" s="7"/>
      <c r="D98" s="7"/>
      <c r="E98" s="7"/>
      <c r="F98" s="7"/>
      <c r="H98" s="25"/>
      <c r="I98" s="38">
        <f>SUM(H94:H98)</f>
        <v>0</v>
      </c>
      <c r="J98" s="17"/>
    </row>
    <row r="99" spans="2:10">
      <c r="H99" s="24"/>
      <c r="I99" s="24"/>
      <c r="J99" s="13"/>
    </row>
    <row r="100" spans="2:10">
      <c r="B100" t="s">
        <v>22</v>
      </c>
      <c r="H100" s="24"/>
      <c r="I100" s="24"/>
      <c r="J100" s="13"/>
    </row>
    <row r="101" spans="2:10">
      <c r="B101" s="7"/>
      <c r="D101" s="7"/>
      <c r="E101" s="7"/>
      <c r="F101" s="7"/>
      <c r="H101" s="25"/>
      <c r="I101" s="24"/>
      <c r="J101" s="13"/>
    </row>
    <row r="102" spans="2:10">
      <c r="B102" s="7"/>
      <c r="D102" s="7"/>
      <c r="E102" s="7"/>
      <c r="F102" s="7"/>
      <c r="H102" s="25"/>
      <c r="I102" s="24"/>
      <c r="J102" s="13"/>
    </row>
    <row r="103" spans="2:10">
      <c r="B103" s="7"/>
      <c r="D103" s="7"/>
      <c r="E103" s="7"/>
      <c r="F103" s="7"/>
      <c r="H103" s="25"/>
      <c r="I103" s="24"/>
      <c r="J103" s="13"/>
    </row>
    <row r="104" spans="2:10">
      <c r="B104" s="7"/>
      <c r="D104" s="7"/>
      <c r="E104" s="7"/>
      <c r="F104" s="7"/>
      <c r="H104" s="25"/>
      <c r="I104" s="24"/>
      <c r="J104" s="13"/>
    </row>
    <row r="105" spans="2:10">
      <c r="B105" s="7"/>
      <c r="D105" s="7"/>
      <c r="E105" s="7"/>
      <c r="F105" s="7"/>
      <c r="H105" s="25"/>
      <c r="I105" s="38">
        <f>SUM(H101:H105)</f>
        <v>0</v>
      </c>
      <c r="J105" s="17"/>
    </row>
    <row r="106" spans="2:10">
      <c r="H106" s="24"/>
      <c r="I106" s="24"/>
      <c r="J106" s="13"/>
    </row>
    <row r="107" spans="2:10">
      <c r="B107" t="s">
        <v>23</v>
      </c>
      <c r="H107" s="24"/>
      <c r="I107" s="24"/>
      <c r="J107" s="13"/>
    </row>
    <row r="108" spans="2:10">
      <c r="B108" s="7"/>
      <c r="D108" s="7"/>
      <c r="E108" s="7"/>
      <c r="F108" s="7"/>
      <c r="H108" s="25"/>
      <c r="I108" s="24"/>
      <c r="J108" s="13"/>
    </row>
    <row r="109" spans="2:10">
      <c r="B109" s="7"/>
      <c r="D109" s="7"/>
      <c r="E109" s="7"/>
      <c r="F109" s="7"/>
      <c r="H109" s="25"/>
      <c r="I109" s="24"/>
      <c r="J109" s="13"/>
    </row>
    <row r="110" spans="2:10">
      <c r="B110" s="7"/>
      <c r="D110" s="7"/>
      <c r="E110" s="7"/>
      <c r="F110" s="7"/>
      <c r="H110" s="25"/>
      <c r="I110" s="24"/>
      <c r="J110" s="13"/>
    </row>
    <row r="111" spans="2:10">
      <c r="B111" s="7"/>
      <c r="D111" s="7"/>
      <c r="E111" s="7"/>
      <c r="F111" s="7"/>
      <c r="H111" s="25"/>
      <c r="I111" s="24"/>
      <c r="J111" s="13"/>
    </row>
    <row r="112" spans="2:10">
      <c r="B112" s="7"/>
      <c r="D112" s="7"/>
      <c r="E112" s="7"/>
      <c r="F112" s="7"/>
      <c r="H112" s="25"/>
      <c r="I112" s="38">
        <f>SUM(H108:H112)</f>
        <v>0</v>
      </c>
      <c r="J112" s="17"/>
    </row>
    <row r="113" spans="2:10">
      <c r="H113" s="24"/>
      <c r="I113" s="24"/>
      <c r="J113" s="13"/>
    </row>
    <row r="114" spans="2:10">
      <c r="B114" t="s">
        <v>24</v>
      </c>
      <c r="H114" s="24"/>
      <c r="I114" s="24"/>
      <c r="J114" s="13"/>
    </row>
    <row r="115" spans="2:10">
      <c r="B115" s="7"/>
      <c r="D115" s="7"/>
      <c r="E115" s="7"/>
      <c r="F115" s="7"/>
      <c r="H115" s="25"/>
      <c r="I115" s="24"/>
      <c r="J115" s="13"/>
    </row>
    <row r="116" spans="2:10">
      <c r="B116" s="7"/>
      <c r="D116" s="7"/>
      <c r="E116" s="7"/>
      <c r="F116" s="7"/>
      <c r="H116" s="25"/>
      <c r="I116" s="24"/>
      <c r="J116" s="13"/>
    </row>
    <row r="117" spans="2:10">
      <c r="B117" s="7"/>
      <c r="D117" s="7"/>
      <c r="E117" s="7"/>
      <c r="F117" s="7"/>
      <c r="H117" s="25"/>
      <c r="I117" s="24"/>
      <c r="J117" s="13"/>
    </row>
    <row r="118" spans="2:10">
      <c r="B118" s="7"/>
      <c r="D118" s="7"/>
      <c r="E118" s="7"/>
      <c r="F118" s="7"/>
      <c r="H118" s="25"/>
      <c r="I118" s="24"/>
      <c r="J118" s="13"/>
    </row>
    <row r="119" spans="2:10">
      <c r="B119" s="7"/>
      <c r="D119" s="7"/>
      <c r="E119" s="7"/>
      <c r="F119" s="7"/>
      <c r="H119" s="25"/>
      <c r="I119" s="38">
        <f>SUM(H115:H119)</f>
        <v>0</v>
      </c>
      <c r="J119" s="17"/>
    </row>
    <row r="120" spans="2:10">
      <c r="H120" s="24"/>
      <c r="I120" s="24"/>
      <c r="J120" s="13"/>
    </row>
    <row r="121" spans="2:10">
      <c r="B121" t="s">
        <v>25</v>
      </c>
      <c r="H121" s="24"/>
      <c r="I121" s="24"/>
      <c r="J121" s="13"/>
    </row>
    <row r="122" spans="2:10">
      <c r="B122" s="7"/>
      <c r="D122" s="7"/>
      <c r="E122" s="7"/>
      <c r="F122" s="7"/>
      <c r="H122" s="25"/>
      <c r="I122" s="24"/>
      <c r="J122" s="13"/>
    </row>
    <row r="123" spans="2:10">
      <c r="B123" s="7"/>
      <c r="D123" s="7"/>
      <c r="E123" s="7"/>
      <c r="F123" s="7"/>
      <c r="H123" s="25"/>
      <c r="I123" s="24"/>
      <c r="J123" s="13"/>
    </row>
    <row r="124" spans="2:10">
      <c r="B124" s="7"/>
      <c r="D124" s="7"/>
      <c r="E124" s="7"/>
      <c r="F124" s="7"/>
      <c r="H124" s="25"/>
      <c r="I124" s="24"/>
      <c r="J124" s="13"/>
    </row>
    <row r="125" spans="2:10">
      <c r="B125" s="7"/>
      <c r="D125" s="7"/>
      <c r="E125" s="7"/>
      <c r="F125" s="7"/>
      <c r="H125" s="25"/>
      <c r="I125" s="24"/>
      <c r="J125" s="13"/>
    </row>
    <row r="126" spans="2:10">
      <c r="B126" s="7"/>
      <c r="D126" s="7"/>
      <c r="E126" s="7"/>
      <c r="F126" s="7"/>
      <c r="H126" s="25"/>
      <c r="I126" s="38">
        <f>SUM(H122:H126)</f>
        <v>0</v>
      </c>
      <c r="J126" s="17"/>
    </row>
    <row r="127" spans="2:10">
      <c r="H127" s="24"/>
      <c r="I127" s="24"/>
      <c r="J127" s="13"/>
    </row>
    <row r="128" spans="2:10">
      <c r="B128" t="s">
        <v>26</v>
      </c>
      <c r="H128" s="24"/>
      <c r="I128" s="24"/>
      <c r="J128" s="13"/>
    </row>
    <row r="129" spans="2:10">
      <c r="B129" s="7"/>
      <c r="D129" s="7"/>
      <c r="E129" s="7"/>
      <c r="F129" s="7"/>
      <c r="H129" s="25"/>
      <c r="I129" s="24"/>
      <c r="J129" s="13"/>
    </row>
    <row r="130" spans="2:10">
      <c r="B130" s="7"/>
      <c r="D130" s="7"/>
      <c r="E130" s="7"/>
      <c r="F130" s="7"/>
      <c r="H130" s="25"/>
      <c r="I130" s="24"/>
      <c r="J130" s="13"/>
    </row>
    <row r="131" spans="2:10">
      <c r="B131" s="7"/>
      <c r="D131" s="7"/>
      <c r="E131" s="7"/>
      <c r="F131" s="7"/>
      <c r="H131" s="25"/>
      <c r="I131" s="24"/>
      <c r="J131" s="13"/>
    </row>
    <row r="132" spans="2:10">
      <c r="B132" s="7"/>
      <c r="D132" s="7"/>
      <c r="E132" s="7"/>
      <c r="F132" s="7"/>
      <c r="H132" s="25"/>
      <c r="I132" s="24"/>
      <c r="J132" s="13"/>
    </row>
    <row r="133" spans="2:10">
      <c r="B133" s="7"/>
      <c r="D133" s="7"/>
      <c r="E133" s="7"/>
      <c r="F133" s="7"/>
      <c r="H133" s="25"/>
      <c r="I133" s="38">
        <f>SUM(H129:H133)</f>
        <v>0</v>
      </c>
      <c r="J133" s="17"/>
    </row>
    <row r="134" spans="2:10">
      <c r="H134" s="24"/>
      <c r="I134" s="24"/>
      <c r="J134" s="13"/>
    </row>
    <row r="135" spans="2:10">
      <c r="B135" t="s">
        <v>27</v>
      </c>
      <c r="H135" s="24"/>
      <c r="I135" s="24"/>
      <c r="J135" s="13"/>
    </row>
    <row r="136" spans="2:10">
      <c r="B136" s="7">
        <v>43610</v>
      </c>
      <c r="D136" s="7" t="s">
        <v>281</v>
      </c>
      <c r="E136" s="7"/>
      <c r="F136" s="7"/>
      <c r="H136" s="25">
        <v>5000000</v>
      </c>
      <c r="I136" s="24"/>
      <c r="J136" s="134"/>
    </row>
    <row r="137" spans="2:10">
      <c r="B137" s="7"/>
      <c r="D137" s="7"/>
      <c r="E137" s="7"/>
      <c r="F137" s="7"/>
      <c r="H137" s="25"/>
      <c r="I137" s="24"/>
      <c r="J137" s="134"/>
    </row>
    <row r="138" spans="2:10">
      <c r="B138" s="7"/>
      <c r="D138" s="7"/>
      <c r="E138" s="7"/>
      <c r="F138" s="7"/>
      <c r="H138" s="25"/>
      <c r="I138" s="24"/>
      <c r="J138" s="13"/>
    </row>
    <row r="139" spans="2:10">
      <c r="B139" s="7"/>
      <c r="D139" s="7"/>
      <c r="E139" s="7"/>
      <c r="F139" s="7"/>
      <c r="H139" s="25"/>
      <c r="I139" s="24"/>
      <c r="J139" s="13"/>
    </row>
    <row r="140" spans="2:10">
      <c r="B140" s="7"/>
      <c r="D140" s="7"/>
      <c r="E140" s="7"/>
      <c r="F140" s="7"/>
      <c r="H140" s="25"/>
      <c r="I140" s="24"/>
      <c r="J140" s="13"/>
    </row>
    <row r="141" spans="2:10">
      <c r="B141" s="7"/>
      <c r="D141" s="7"/>
      <c r="E141" s="7"/>
      <c r="F141" s="7"/>
      <c r="H141" s="25"/>
      <c r="I141" s="24"/>
      <c r="J141" s="13"/>
    </row>
    <row r="142" spans="2:10">
      <c r="B142" s="7"/>
      <c r="D142" s="7"/>
      <c r="E142" s="7"/>
      <c r="F142" s="7"/>
      <c r="H142" s="25"/>
      <c r="I142" s="24"/>
      <c r="J142" s="13"/>
    </row>
    <row r="143" spans="2:10">
      <c r="B143" s="7"/>
      <c r="D143" s="7"/>
      <c r="E143" s="7"/>
      <c r="F143" s="7"/>
      <c r="H143" s="25"/>
      <c r="I143" s="38">
        <f>SUM(H136:H143)</f>
        <v>5000000</v>
      </c>
      <c r="J143" s="38"/>
    </row>
    <row r="144" spans="2:10">
      <c r="H144" s="34"/>
      <c r="I144" s="35"/>
      <c r="J144" s="27"/>
    </row>
    <row r="145" spans="1:10" ht="13.5" thickBot="1">
      <c r="F145" s="29" t="s">
        <v>28</v>
      </c>
      <c r="H145" s="24"/>
      <c r="I145" s="41">
        <f>SUM(I85:I143)</f>
        <v>5000000</v>
      </c>
      <c r="J145" s="136"/>
    </row>
    <row r="146" spans="1:10">
      <c r="H146" s="13"/>
      <c r="I146" s="28"/>
      <c r="J146" s="28"/>
    </row>
    <row r="147" spans="1:10" ht="13.5" thickBot="1">
      <c r="A147" s="10"/>
      <c r="B147" s="11"/>
      <c r="C147" s="11"/>
      <c r="D147" s="11"/>
      <c r="E147" s="11"/>
      <c r="F147" s="11"/>
      <c r="G147" s="11"/>
      <c r="H147" s="18"/>
      <c r="I147" s="30"/>
      <c r="J147" s="30"/>
    </row>
    <row r="148" spans="1:10" ht="13.5" thickTop="1">
      <c r="H148" s="9"/>
      <c r="I148" s="9"/>
      <c r="J148" s="9"/>
    </row>
    <row r="149" spans="1:10">
      <c r="H149" s="9"/>
      <c r="I149" s="9"/>
      <c r="J149" s="9"/>
    </row>
    <row r="150" spans="1:10">
      <c r="H150" s="9"/>
      <c r="I150" s="9"/>
      <c r="J150" s="9"/>
    </row>
    <row r="151" spans="1:10" ht="13.5" thickBot="1">
      <c r="A151" s="10"/>
      <c r="B151" s="11"/>
      <c r="C151" s="11"/>
      <c r="D151" s="11"/>
      <c r="E151" s="11"/>
      <c r="F151" s="11"/>
      <c r="G151" s="11"/>
      <c r="H151" s="12"/>
      <c r="I151" s="12"/>
      <c r="J151" s="12"/>
    </row>
    <row r="152" spans="1:10" ht="13.5" thickTop="1">
      <c r="H152" s="13"/>
      <c r="I152" s="14" t="s">
        <v>3</v>
      </c>
      <c r="J152" s="13"/>
    </row>
    <row r="153" spans="1:10">
      <c r="H153" s="15" t="s">
        <v>4</v>
      </c>
      <c r="I153" s="15" t="s">
        <v>5</v>
      </c>
      <c r="J153" s="15" t="s">
        <v>6</v>
      </c>
    </row>
    <row r="154" spans="1:10">
      <c r="A154" s="5">
        <v>4</v>
      </c>
      <c r="B154" t="s">
        <v>29</v>
      </c>
      <c r="H154" s="13"/>
      <c r="I154" s="13"/>
      <c r="J154" s="13"/>
    </row>
    <row r="155" spans="1:10">
      <c r="B155" t="s">
        <v>30</v>
      </c>
      <c r="H155" s="24"/>
      <c r="I155" s="24"/>
      <c r="J155" s="13"/>
    </row>
    <row r="156" spans="1:10">
      <c r="B156" s="7"/>
      <c r="D156" s="7"/>
      <c r="E156" s="7"/>
      <c r="F156" s="7"/>
      <c r="H156" s="25"/>
      <c r="I156" s="24"/>
      <c r="J156" s="13"/>
    </row>
    <row r="157" spans="1:10">
      <c r="B157" s="7"/>
      <c r="D157" s="7"/>
      <c r="E157" s="7"/>
      <c r="F157" s="7"/>
      <c r="H157" s="25"/>
      <c r="I157" s="24"/>
      <c r="J157" s="13"/>
    </row>
    <row r="158" spans="1:10">
      <c r="B158" s="7"/>
      <c r="D158" s="7"/>
      <c r="E158" s="7"/>
      <c r="F158" s="7"/>
      <c r="H158" s="25"/>
      <c r="I158" s="24"/>
      <c r="J158" s="13"/>
    </row>
    <row r="159" spans="1:10">
      <c r="B159" s="7"/>
      <c r="D159" s="7"/>
      <c r="E159" s="7"/>
      <c r="F159" s="7"/>
      <c r="H159" s="25"/>
      <c r="I159" s="24"/>
      <c r="J159" s="13"/>
    </row>
    <row r="160" spans="1:10">
      <c r="B160" s="7"/>
      <c r="D160" s="7"/>
      <c r="E160" s="7"/>
      <c r="F160" s="7"/>
      <c r="H160" s="25"/>
      <c r="I160" s="38">
        <f>SUM(H156:H160)</f>
        <v>0</v>
      </c>
      <c r="J160" s="17"/>
    </row>
    <row r="161" spans="2:10">
      <c r="H161" s="24"/>
      <c r="I161" s="24"/>
      <c r="J161" s="13"/>
    </row>
    <row r="162" spans="2:10">
      <c r="B162" t="s">
        <v>31</v>
      </c>
      <c r="H162" s="24"/>
      <c r="I162" s="24"/>
      <c r="J162" s="13"/>
    </row>
    <row r="163" spans="2:10">
      <c r="B163" s="7"/>
      <c r="D163" s="7"/>
      <c r="E163" s="7"/>
      <c r="F163" s="7"/>
      <c r="H163" s="25"/>
      <c r="I163" s="24"/>
      <c r="J163" s="13"/>
    </row>
    <row r="164" spans="2:10">
      <c r="B164" s="7"/>
      <c r="D164" s="7"/>
      <c r="E164" s="7"/>
      <c r="F164" s="7"/>
      <c r="H164" s="25"/>
      <c r="I164" s="24"/>
      <c r="J164" s="13"/>
    </row>
    <row r="165" spans="2:10">
      <c r="B165" s="7"/>
      <c r="D165" s="7"/>
      <c r="E165" s="7"/>
      <c r="F165" s="7"/>
      <c r="H165" s="25"/>
      <c r="I165" s="24"/>
      <c r="J165" s="13"/>
    </row>
    <row r="166" spans="2:10">
      <c r="B166" s="7"/>
      <c r="D166" s="7"/>
      <c r="E166" s="7"/>
      <c r="F166" s="7"/>
      <c r="H166" s="25"/>
      <c r="I166" s="24"/>
      <c r="J166" s="13"/>
    </row>
    <row r="167" spans="2:10">
      <c r="B167" s="7"/>
      <c r="D167" s="7"/>
      <c r="E167" s="7"/>
      <c r="F167" s="7"/>
      <c r="H167" s="25"/>
      <c r="I167" s="24"/>
      <c r="J167" s="13"/>
    </row>
    <row r="168" spans="2:10">
      <c r="H168" s="25"/>
      <c r="I168" s="38">
        <f>SUM(H163:H167)</f>
        <v>0</v>
      </c>
      <c r="J168" s="17"/>
    </row>
    <row r="169" spans="2:10">
      <c r="B169" t="s">
        <v>32</v>
      </c>
      <c r="H169" s="24"/>
      <c r="I169" s="24"/>
      <c r="J169" s="13"/>
    </row>
    <row r="170" spans="2:10">
      <c r="B170" s="7"/>
      <c r="D170" s="7"/>
      <c r="E170" s="7"/>
      <c r="F170" s="7"/>
      <c r="H170" s="25"/>
      <c r="I170" s="24"/>
      <c r="J170" s="13"/>
    </row>
    <row r="171" spans="2:10">
      <c r="B171" s="7"/>
      <c r="D171" s="7"/>
      <c r="E171" s="7"/>
      <c r="F171" s="7"/>
      <c r="H171" s="25"/>
      <c r="I171" s="24"/>
      <c r="J171" s="13"/>
    </row>
    <row r="172" spans="2:10">
      <c r="B172" s="7"/>
      <c r="D172" s="7"/>
      <c r="E172" s="7"/>
      <c r="F172" s="7"/>
      <c r="H172" s="25"/>
      <c r="I172" s="24"/>
      <c r="J172" s="13"/>
    </row>
    <row r="173" spans="2:10">
      <c r="B173" s="7"/>
      <c r="D173" s="7"/>
      <c r="E173" s="7"/>
      <c r="F173" s="7"/>
      <c r="H173" s="25"/>
      <c r="I173" s="24"/>
      <c r="J173" s="13"/>
    </row>
    <row r="174" spans="2:10">
      <c r="B174" s="7"/>
      <c r="D174" s="7"/>
      <c r="E174" s="7"/>
      <c r="F174" s="7"/>
      <c r="H174" s="25"/>
      <c r="I174" s="38">
        <f>SUM(H170:H174)</f>
        <v>0</v>
      </c>
      <c r="J174" s="17"/>
    </row>
    <row r="175" spans="2:10">
      <c r="H175" s="24"/>
      <c r="I175" s="24"/>
      <c r="J175" s="13"/>
    </row>
    <row r="176" spans="2:10">
      <c r="B176" t="s">
        <v>33</v>
      </c>
      <c r="H176" s="24"/>
      <c r="I176" s="24"/>
      <c r="J176" s="13"/>
    </row>
    <row r="177" spans="2:10">
      <c r="B177" s="7"/>
      <c r="D177" s="7"/>
      <c r="E177" s="7"/>
      <c r="F177" s="7"/>
      <c r="H177" s="25"/>
      <c r="I177" s="24"/>
      <c r="J177" s="13"/>
    </row>
    <row r="178" spans="2:10">
      <c r="B178" s="7"/>
      <c r="D178" s="7"/>
      <c r="E178" s="7"/>
      <c r="F178" s="7"/>
      <c r="H178" s="25"/>
      <c r="I178" s="24"/>
      <c r="J178" s="13"/>
    </row>
    <row r="179" spans="2:10">
      <c r="B179" s="7"/>
      <c r="D179" s="7"/>
      <c r="E179" s="7"/>
      <c r="F179" s="7"/>
      <c r="H179" s="25"/>
      <c r="I179" s="24"/>
      <c r="J179" s="13"/>
    </row>
    <row r="180" spans="2:10">
      <c r="B180" s="7"/>
      <c r="D180" s="7"/>
      <c r="E180" s="7"/>
      <c r="F180" s="7"/>
      <c r="H180" s="25"/>
      <c r="I180" s="24"/>
      <c r="J180" s="13"/>
    </row>
    <row r="181" spans="2:10">
      <c r="B181" s="7"/>
      <c r="D181" s="7"/>
      <c r="E181" s="7"/>
      <c r="F181" s="7"/>
      <c r="H181" s="25"/>
      <c r="I181" s="38">
        <f>SUM(H177:H181)</f>
        <v>0</v>
      </c>
      <c r="J181" s="17"/>
    </row>
    <row r="182" spans="2:10">
      <c r="H182" s="24"/>
      <c r="I182" s="24"/>
      <c r="J182" s="13"/>
    </row>
    <row r="183" spans="2:10">
      <c r="B183" t="s">
        <v>34</v>
      </c>
      <c r="H183" s="24"/>
      <c r="I183" s="24"/>
      <c r="J183" s="13"/>
    </row>
    <row r="184" spans="2:10">
      <c r="B184" s="7"/>
      <c r="D184" s="7"/>
      <c r="E184" s="7"/>
      <c r="F184" s="7"/>
      <c r="H184" s="25"/>
      <c r="I184" s="24"/>
      <c r="J184" s="13"/>
    </row>
    <row r="185" spans="2:10">
      <c r="B185" s="7"/>
      <c r="D185" s="7"/>
      <c r="E185" s="7"/>
      <c r="F185" s="7"/>
      <c r="H185" s="25"/>
      <c r="I185" s="24"/>
      <c r="J185" s="13"/>
    </row>
    <row r="186" spans="2:10">
      <c r="B186" s="7"/>
      <c r="D186" s="7"/>
      <c r="E186" s="7"/>
      <c r="F186" s="7"/>
      <c r="H186" s="25"/>
      <c r="I186" s="24"/>
      <c r="J186" s="13"/>
    </row>
    <row r="187" spans="2:10">
      <c r="B187" s="7"/>
      <c r="D187" s="7"/>
      <c r="E187" s="7"/>
      <c r="F187" s="7"/>
      <c r="H187" s="25"/>
      <c r="I187" s="24"/>
      <c r="J187" s="13"/>
    </row>
    <row r="188" spans="2:10">
      <c r="B188" s="7"/>
      <c r="D188" s="7"/>
      <c r="E188" s="7"/>
      <c r="F188" s="7"/>
      <c r="H188" s="25"/>
      <c r="I188" s="38">
        <f>SUM(H184:H188)</f>
        <v>0</v>
      </c>
      <c r="J188" s="17"/>
    </row>
    <row r="189" spans="2:10">
      <c r="H189" s="34"/>
      <c r="I189" s="24"/>
      <c r="J189" s="27"/>
    </row>
    <row r="190" spans="2:10" ht="13.5" thickBot="1">
      <c r="F190" s="29" t="s">
        <v>35</v>
      </c>
      <c r="H190" s="24"/>
      <c r="I190" s="42">
        <f>SUM(I160:I188)</f>
        <v>0</v>
      </c>
      <c r="J190" s="36"/>
    </row>
    <row r="191" spans="2:10">
      <c r="F191" s="29"/>
      <c r="H191" s="24"/>
      <c r="I191" s="24"/>
      <c r="J191" s="28"/>
    </row>
    <row r="192" spans="2:10" ht="13.5" thickBot="1">
      <c r="F192" s="29" t="s">
        <v>36</v>
      </c>
      <c r="H192" s="24"/>
      <c r="I192" s="43">
        <f>SUM(I44,I74,I145,I190)</f>
        <v>5000000</v>
      </c>
      <c r="J192" s="135">
        <f>SUM(J44,J74,J145,J190)</f>
        <v>0</v>
      </c>
    </row>
    <row r="193" spans="1:10" ht="13.5" thickTop="1">
      <c r="H193" s="13"/>
      <c r="I193" s="13"/>
      <c r="J193" s="28"/>
    </row>
    <row r="194" spans="1:10" ht="13.5" thickBot="1">
      <c r="A194" s="10"/>
      <c r="B194" s="11"/>
      <c r="C194" s="11"/>
      <c r="D194" s="11"/>
      <c r="E194" s="11"/>
      <c r="F194" s="11"/>
      <c r="G194" s="11"/>
      <c r="H194" s="18"/>
      <c r="I194" s="18"/>
      <c r="J194" s="30"/>
    </row>
    <row r="195" spans="1:10" ht="13.5" thickTop="1">
      <c r="A195" s="23"/>
      <c r="B195" s="16"/>
      <c r="C195" s="16"/>
      <c r="D195" s="16"/>
      <c r="E195" s="16"/>
      <c r="F195" s="16"/>
      <c r="G195" s="16"/>
      <c r="H195" s="9"/>
      <c r="I195" s="9"/>
      <c r="J195" s="9"/>
    </row>
    <row r="196" spans="1:10">
      <c r="H196" s="9"/>
      <c r="I196" s="9"/>
      <c r="J196" s="9"/>
    </row>
    <row r="198" spans="1:10">
      <c r="A198" s="5" t="s">
        <v>44</v>
      </c>
      <c r="H198" s="9"/>
      <c r="I198" s="9"/>
      <c r="J198" s="8"/>
    </row>
    <row r="199" spans="1:10">
      <c r="H199" s="9"/>
      <c r="I199" s="9"/>
      <c r="J199" s="9"/>
    </row>
    <row r="200" spans="1:10">
      <c r="A200" s="187" t="s">
        <v>213</v>
      </c>
      <c r="B200" s="187"/>
      <c r="C200" s="187"/>
      <c r="D200" s="187"/>
      <c r="E200" s="187"/>
      <c r="F200" s="187"/>
      <c r="G200" s="187"/>
      <c r="H200" s="187"/>
      <c r="I200" s="187"/>
      <c r="J200" s="187"/>
    </row>
    <row r="201" spans="1:10">
      <c r="A201"/>
      <c r="F201" s="37" t="s">
        <v>37</v>
      </c>
    </row>
    <row r="203" spans="1:10">
      <c r="A203" s="5" t="s">
        <v>270</v>
      </c>
    </row>
    <row r="205" spans="1:10">
      <c r="A205" s="5" t="s">
        <v>45</v>
      </c>
      <c r="C205" s="187"/>
      <c r="D205" s="187"/>
      <c r="E205" s="187"/>
      <c r="F205" t="s">
        <v>38</v>
      </c>
      <c r="G205" s="187"/>
      <c r="H205" s="187"/>
      <c r="I205" s="3" t="s">
        <v>280</v>
      </c>
    </row>
    <row r="208" spans="1:10">
      <c r="H208" s="8"/>
      <c r="I208" s="8"/>
      <c r="J208" s="8"/>
    </row>
    <row r="209" spans="8:10">
      <c r="H209" s="186" t="s">
        <v>254</v>
      </c>
      <c r="I209" s="186"/>
      <c r="J209" s="186"/>
    </row>
    <row r="210" spans="8:10">
      <c r="H210" s="8"/>
      <c r="I210" s="8"/>
      <c r="J210" s="8"/>
    </row>
    <row r="211" spans="8:10">
      <c r="H211" s="186" t="s">
        <v>255</v>
      </c>
      <c r="I211" s="186"/>
      <c r="J211" s="186"/>
    </row>
    <row r="212" spans="8:10">
      <c r="H212" s="8"/>
      <c r="I212" s="8"/>
      <c r="J212" s="8"/>
    </row>
    <row r="213" spans="8:10">
      <c r="H213" s="186" t="s">
        <v>256</v>
      </c>
      <c r="I213" s="186"/>
      <c r="J213" s="186"/>
    </row>
    <row r="214" spans="8:10">
      <c r="H214" s="8"/>
      <c r="I214" s="8"/>
      <c r="J214" s="8"/>
    </row>
    <row r="215" spans="8:10">
      <c r="H215" s="186" t="s">
        <v>257</v>
      </c>
      <c r="I215" s="186"/>
      <c r="J215" s="186"/>
    </row>
    <row r="216" spans="8:10">
      <c r="H216" s="8"/>
      <c r="I216" s="8"/>
      <c r="J216" s="8"/>
    </row>
    <row r="217" spans="8:10">
      <c r="H217" s="186" t="s">
        <v>257</v>
      </c>
      <c r="I217" s="186"/>
      <c r="J217" s="186"/>
    </row>
  </sheetData>
  <mergeCells count="8">
    <mergeCell ref="H211:J211"/>
    <mergeCell ref="H213:J213"/>
    <mergeCell ref="H215:J215"/>
    <mergeCell ref="H217:J217"/>
    <mergeCell ref="A200:J200"/>
    <mergeCell ref="C205:E205"/>
    <mergeCell ref="G205:H205"/>
    <mergeCell ref="H209:J209"/>
  </mergeCells>
  <phoneticPr fontId="11" type="noConversion"/>
  <printOptions horizontalCentered="1"/>
  <pageMargins left="0.375" right="0.375" top="0.5" bottom="0.5" header="0" footer="0"/>
  <pageSetup paperSize="5" orientation="portrait" r:id="rId1"/>
  <headerFooter alignWithMargins="0"/>
  <rowBreaks count="2" manualBreakCount="2">
    <brk id="75" max="16383" man="1"/>
    <brk id="1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217"/>
  <sheetViews>
    <sheetView topLeftCell="A121" zoomScaleNormal="100" workbookViewId="0">
      <selection activeCell="H137" sqref="H137"/>
    </sheetView>
  </sheetViews>
  <sheetFormatPr defaultRowHeight="12.75"/>
  <cols>
    <col min="1" max="1" width="4.7109375" style="5" customWidth="1"/>
    <col min="2" max="2" width="6.7109375" customWidth="1"/>
    <col min="3" max="3" width="1.7109375" customWidth="1"/>
    <col min="4" max="4" width="20.7109375" customWidth="1"/>
    <col min="5" max="5" width="3.7109375" customWidth="1"/>
    <col min="6" max="6" width="10.28515625" customWidth="1"/>
    <col min="7" max="7" width="3.7109375" customWidth="1"/>
    <col min="8" max="10" width="15.7109375" style="3" customWidth="1"/>
  </cols>
  <sheetData>
    <row r="1" spans="1:10" ht="9" customHeight="1">
      <c r="A1" s="31" t="s">
        <v>39</v>
      </c>
      <c r="B1" s="2"/>
      <c r="C1" s="2"/>
      <c r="D1" s="2"/>
      <c r="I1" s="19" t="s">
        <v>40</v>
      </c>
      <c r="J1" s="20"/>
    </row>
    <row r="2" spans="1:10" ht="9" customHeight="1">
      <c r="A2" s="31" t="s">
        <v>41</v>
      </c>
    </row>
    <row r="3" spans="1:10" ht="12" customHeight="1">
      <c r="A3" s="120" t="s">
        <v>274</v>
      </c>
    </row>
    <row r="4" spans="1:10">
      <c r="A4" s="31" t="s">
        <v>43</v>
      </c>
    </row>
    <row r="5" spans="1:10" ht="14.25" customHeight="1">
      <c r="A5" s="21" t="s">
        <v>0</v>
      </c>
      <c r="B5" s="22"/>
      <c r="C5" s="22"/>
      <c r="D5" s="22"/>
      <c r="E5" s="22"/>
      <c r="F5" s="22"/>
      <c r="G5" s="22"/>
      <c r="H5" s="20"/>
      <c r="I5" s="20"/>
      <c r="J5" s="20"/>
    </row>
    <row r="6" spans="1:10" ht="11.25" customHeight="1">
      <c r="A6" s="6" t="s">
        <v>209</v>
      </c>
      <c r="B6" s="7"/>
      <c r="C6" s="7"/>
      <c r="D6" s="7"/>
      <c r="E6" s="7"/>
      <c r="F6" s="7"/>
      <c r="G6" s="7"/>
    </row>
    <row r="7" spans="1:10">
      <c r="A7" s="1" t="s">
        <v>1</v>
      </c>
      <c r="B7" s="2"/>
      <c r="C7" s="2"/>
      <c r="D7" s="2"/>
      <c r="E7" s="2"/>
      <c r="F7" s="2"/>
    </row>
    <row r="8" spans="1:10" ht="8.25" customHeight="1"/>
    <row r="9" spans="1:10">
      <c r="A9" s="6"/>
      <c r="B9" s="7"/>
      <c r="C9" s="7"/>
      <c r="D9" s="7"/>
      <c r="E9" s="7"/>
      <c r="F9" s="7"/>
      <c r="G9" s="7"/>
      <c r="I9" s="8"/>
      <c r="J9" s="8"/>
    </row>
    <row r="10" spans="1:10">
      <c r="A10" s="1" t="s">
        <v>42</v>
      </c>
      <c r="B10" s="2"/>
      <c r="C10" s="2"/>
      <c r="D10" s="2"/>
      <c r="I10" s="4" t="s">
        <v>2</v>
      </c>
      <c r="J10" s="4"/>
    </row>
    <row r="11" spans="1:10" ht="6.75" customHeight="1">
      <c r="I11" s="9"/>
    </row>
    <row r="12" spans="1:10">
      <c r="A12" s="22" t="s">
        <v>272</v>
      </c>
      <c r="B12" s="22"/>
      <c r="C12" s="22"/>
      <c r="D12" s="22"/>
      <c r="E12" s="22"/>
      <c r="F12" s="22"/>
      <c r="G12" s="22"/>
      <c r="H12" s="26"/>
      <c r="I12" s="20"/>
      <c r="J12" s="20"/>
    </row>
    <row r="13" spans="1:10" ht="6" customHeight="1" thickBot="1">
      <c r="A13" s="10"/>
      <c r="B13" s="11"/>
      <c r="C13" s="11"/>
      <c r="D13" s="11"/>
      <c r="E13" s="11"/>
      <c r="F13" s="11"/>
      <c r="G13" s="11"/>
      <c r="H13" s="12"/>
      <c r="I13" s="12"/>
      <c r="J13" s="12"/>
    </row>
    <row r="14" spans="1:10" ht="13.5" thickTop="1">
      <c r="A14" s="5" t="s">
        <v>216</v>
      </c>
      <c r="H14" s="13"/>
      <c r="I14" s="14" t="s">
        <v>3</v>
      </c>
      <c r="J14" s="13"/>
    </row>
    <row r="15" spans="1:10">
      <c r="H15" s="15" t="s">
        <v>4</v>
      </c>
      <c r="I15" s="15" t="s">
        <v>5</v>
      </c>
      <c r="J15" s="15" t="s">
        <v>6</v>
      </c>
    </row>
    <row r="16" spans="1:10">
      <c r="A16" s="5">
        <v>1</v>
      </c>
      <c r="B16" t="s">
        <v>7</v>
      </c>
      <c r="H16" s="24"/>
      <c r="I16" s="24"/>
      <c r="J16" s="13"/>
    </row>
    <row r="17" spans="2:10">
      <c r="B17" t="s">
        <v>8</v>
      </c>
      <c r="H17" s="24"/>
      <c r="I17" s="24"/>
      <c r="J17" s="13"/>
    </row>
    <row r="18" spans="2:10">
      <c r="B18" s="7"/>
      <c r="D18" s="7"/>
      <c r="E18" s="7"/>
      <c r="F18" s="7"/>
      <c r="H18" s="25"/>
      <c r="I18" s="24"/>
      <c r="J18" s="13"/>
    </row>
    <row r="19" spans="2:10">
      <c r="B19" s="7"/>
      <c r="D19" s="7"/>
      <c r="E19" s="7"/>
      <c r="F19" s="7"/>
      <c r="H19" s="25"/>
      <c r="I19" s="24"/>
      <c r="J19" s="13"/>
    </row>
    <row r="20" spans="2:10">
      <c r="B20" s="7"/>
      <c r="D20" s="7"/>
      <c r="E20" s="7"/>
      <c r="F20" s="7"/>
      <c r="H20" s="25"/>
      <c r="I20" s="24"/>
      <c r="J20" s="13"/>
    </row>
    <row r="21" spans="2:10">
      <c r="B21" s="7"/>
      <c r="D21" s="7"/>
      <c r="E21" s="7"/>
      <c r="F21" s="7"/>
      <c r="H21" s="25"/>
      <c r="I21" s="24"/>
      <c r="J21" s="13"/>
    </row>
    <row r="22" spans="2:10">
      <c r="B22" s="7"/>
      <c r="D22" s="7"/>
      <c r="E22" s="7"/>
      <c r="F22" s="7"/>
      <c r="H22" s="25"/>
      <c r="I22" s="24"/>
      <c r="J22" s="13"/>
    </row>
    <row r="23" spans="2:10">
      <c r="B23" s="7"/>
      <c r="D23" s="7"/>
      <c r="E23" s="7"/>
      <c r="F23" s="7"/>
      <c r="H23" s="25"/>
      <c r="I23" s="24"/>
      <c r="J23" s="13"/>
    </row>
    <row r="24" spans="2:10">
      <c r="B24" s="7"/>
      <c r="D24" s="7"/>
      <c r="E24" s="7"/>
      <c r="F24" s="7"/>
      <c r="H24" s="25"/>
      <c r="I24" s="24"/>
      <c r="J24" s="13"/>
    </row>
    <row r="25" spans="2:10">
      <c r="B25" s="7"/>
      <c r="D25" s="7"/>
      <c r="E25" s="7"/>
      <c r="F25" s="7"/>
      <c r="H25" s="25"/>
      <c r="I25" s="24"/>
      <c r="J25" s="13"/>
    </row>
    <row r="26" spans="2:10">
      <c r="B26" s="7"/>
      <c r="D26" s="7"/>
      <c r="E26" s="7"/>
      <c r="F26" s="7"/>
      <c r="H26" s="25"/>
      <c r="I26" s="24"/>
      <c r="J26" s="13"/>
    </row>
    <row r="27" spans="2:10">
      <c r="B27" s="7"/>
      <c r="D27" s="7"/>
      <c r="E27" s="7"/>
      <c r="F27" s="7"/>
      <c r="H27" s="25"/>
      <c r="I27" s="24"/>
      <c r="J27" s="13"/>
    </row>
    <row r="28" spans="2:10">
      <c r="B28" s="7"/>
      <c r="D28" s="7"/>
      <c r="E28" s="7"/>
      <c r="F28" s="7"/>
      <c r="H28" s="25"/>
      <c r="I28" s="24"/>
      <c r="J28" s="13"/>
    </row>
    <row r="29" spans="2:10">
      <c r="B29" s="7"/>
      <c r="D29" s="7"/>
      <c r="E29" s="7"/>
      <c r="F29" s="7"/>
      <c r="H29" s="25"/>
      <c r="I29" s="38">
        <f>SUM(H18:H29)</f>
        <v>0</v>
      </c>
      <c r="J29" s="17"/>
    </row>
    <row r="30" spans="2:10">
      <c r="H30" s="24"/>
      <c r="I30" s="24"/>
      <c r="J30" s="13"/>
    </row>
    <row r="31" spans="2:10">
      <c r="B31" t="s">
        <v>9</v>
      </c>
      <c r="H31" s="24"/>
      <c r="I31" s="24"/>
      <c r="J31" s="13"/>
    </row>
    <row r="32" spans="2:10">
      <c r="B32" s="7"/>
      <c r="D32" s="7"/>
      <c r="E32" s="7"/>
      <c r="F32" s="7"/>
      <c r="H32" s="25"/>
      <c r="I32" s="24"/>
      <c r="J32" s="13"/>
    </row>
    <row r="33" spans="1:10">
      <c r="B33" s="7"/>
      <c r="D33" s="7"/>
      <c r="E33" s="7"/>
      <c r="F33" s="7"/>
      <c r="H33" s="25"/>
      <c r="I33" s="24"/>
      <c r="J33" s="13"/>
    </row>
    <row r="34" spans="1:10">
      <c r="B34" s="7"/>
      <c r="D34" s="7"/>
      <c r="E34" s="7"/>
      <c r="F34" s="7"/>
      <c r="H34" s="25"/>
      <c r="I34" s="24"/>
      <c r="J34" s="13"/>
    </row>
    <row r="35" spans="1:10">
      <c r="B35" s="7"/>
      <c r="D35" s="7"/>
      <c r="E35" s="7"/>
      <c r="F35" s="7"/>
      <c r="H35" s="25"/>
      <c r="I35" s="24"/>
      <c r="J35" s="13"/>
    </row>
    <row r="36" spans="1:10">
      <c r="B36" s="7"/>
      <c r="D36" s="7"/>
      <c r="E36" s="7"/>
      <c r="F36" s="7"/>
      <c r="H36" s="25"/>
      <c r="I36" s="38">
        <f>SUM(H32:H36)</f>
        <v>0</v>
      </c>
      <c r="J36" s="17"/>
    </row>
    <row r="37" spans="1:10">
      <c r="H37" s="24"/>
      <c r="I37" s="24"/>
      <c r="J37" s="13"/>
    </row>
    <row r="38" spans="1:10">
      <c r="B38" t="s">
        <v>10</v>
      </c>
      <c r="H38" s="24"/>
      <c r="I38" s="24"/>
      <c r="J38" s="13"/>
    </row>
    <row r="39" spans="1:10">
      <c r="B39" s="7"/>
      <c r="D39" s="7"/>
      <c r="E39" s="7"/>
      <c r="F39" s="7"/>
      <c r="H39" s="25"/>
      <c r="I39" s="24"/>
      <c r="J39" s="13"/>
    </row>
    <row r="40" spans="1:10">
      <c r="B40" s="7"/>
      <c r="D40" s="7"/>
      <c r="E40" s="7"/>
      <c r="F40" s="7"/>
      <c r="H40" s="25"/>
      <c r="I40" s="24"/>
      <c r="J40" s="13"/>
    </row>
    <row r="41" spans="1:10">
      <c r="B41" s="7"/>
      <c r="D41" s="7"/>
      <c r="E41" s="7"/>
      <c r="F41" s="7"/>
      <c r="H41" s="25"/>
      <c r="I41" s="24"/>
      <c r="J41" s="13"/>
    </row>
    <row r="42" spans="1:10">
      <c r="B42" s="7"/>
      <c r="D42" s="7"/>
      <c r="E42" s="7"/>
      <c r="F42" s="7"/>
      <c r="H42" s="25"/>
      <c r="I42" s="24"/>
      <c r="J42" s="13"/>
    </row>
    <row r="43" spans="1:10">
      <c r="B43" s="7"/>
      <c r="D43" s="7"/>
      <c r="E43" s="7"/>
      <c r="F43" s="7"/>
      <c r="H43" s="25"/>
      <c r="I43" s="38">
        <f>SUM(H39:H43)</f>
        <v>0</v>
      </c>
      <c r="J43" s="17"/>
    </row>
    <row r="44" spans="1:10" ht="13.5" thickBot="1">
      <c r="F44" s="29" t="s">
        <v>11</v>
      </c>
      <c r="H44" s="24"/>
      <c r="I44" s="39">
        <f>SUM(I29:I43)</f>
        <v>0</v>
      </c>
      <c r="J44" s="32"/>
    </row>
    <row r="45" spans="1:10" ht="10.5" customHeight="1">
      <c r="H45" s="24"/>
      <c r="I45" s="24"/>
      <c r="J45" s="13"/>
    </row>
    <row r="46" spans="1:10">
      <c r="A46" s="5">
        <v>2</v>
      </c>
      <c r="B46" t="s">
        <v>12</v>
      </c>
      <c r="H46" s="24"/>
      <c r="I46" s="24"/>
      <c r="J46" s="13"/>
    </row>
    <row r="47" spans="1:10">
      <c r="B47" t="s">
        <v>13</v>
      </c>
      <c r="H47" s="24"/>
      <c r="I47" s="24"/>
      <c r="J47" s="13"/>
    </row>
    <row r="48" spans="1:10">
      <c r="B48" s="7"/>
      <c r="D48" s="7"/>
      <c r="E48" s="7"/>
      <c r="F48" s="7"/>
      <c r="H48" s="25"/>
      <c r="I48" s="24"/>
      <c r="J48" s="13"/>
    </row>
    <row r="49" spans="2:10">
      <c r="B49" s="7"/>
      <c r="D49" s="7"/>
      <c r="E49" s="7"/>
      <c r="F49" s="7"/>
      <c r="H49" s="25"/>
      <c r="I49" s="24"/>
      <c r="J49" s="13"/>
    </row>
    <row r="50" spans="2:10">
      <c r="B50" s="7"/>
      <c r="D50" s="7"/>
      <c r="E50" s="7"/>
      <c r="F50" s="7"/>
      <c r="H50" s="25"/>
      <c r="I50" s="24"/>
      <c r="J50" s="13"/>
    </row>
    <row r="51" spans="2:10">
      <c r="B51" s="7"/>
      <c r="D51" s="7"/>
      <c r="E51" s="7"/>
      <c r="F51" s="7"/>
      <c r="H51" s="25"/>
      <c r="I51" s="24"/>
      <c r="J51" s="13"/>
    </row>
    <row r="52" spans="2:10">
      <c r="B52" s="7"/>
      <c r="D52" s="7"/>
      <c r="E52" s="7"/>
      <c r="F52" s="7"/>
      <c r="H52" s="25"/>
      <c r="I52" s="38">
        <f>SUM(H48:H52)</f>
        <v>0</v>
      </c>
      <c r="J52" s="17"/>
    </row>
    <row r="53" spans="2:10">
      <c r="H53" s="24"/>
      <c r="I53" s="24"/>
      <c r="J53" s="13"/>
    </row>
    <row r="54" spans="2:10">
      <c r="B54" t="s">
        <v>14</v>
      </c>
      <c r="H54" s="24"/>
      <c r="I54" s="24"/>
      <c r="J54" s="13"/>
    </row>
    <row r="55" spans="2:10">
      <c r="B55" s="7"/>
      <c r="D55" s="7"/>
      <c r="E55" s="7"/>
      <c r="F55" s="7"/>
      <c r="H55" s="25"/>
      <c r="I55" s="24"/>
      <c r="J55" s="13"/>
    </row>
    <row r="56" spans="2:10">
      <c r="B56" s="7"/>
      <c r="D56" s="7"/>
      <c r="E56" s="7"/>
      <c r="F56" s="7"/>
      <c r="H56" s="25"/>
      <c r="I56" s="24"/>
      <c r="J56" s="13"/>
    </row>
    <row r="57" spans="2:10">
      <c r="B57" s="7"/>
      <c r="D57" s="7"/>
      <c r="E57" s="7"/>
      <c r="F57" s="7"/>
      <c r="H57" s="25"/>
      <c r="I57" s="24"/>
      <c r="J57" s="13"/>
    </row>
    <row r="58" spans="2:10">
      <c r="B58" s="7"/>
      <c r="D58" s="7"/>
      <c r="E58" s="7"/>
      <c r="F58" s="7"/>
      <c r="H58" s="25"/>
      <c r="I58" s="24"/>
      <c r="J58" s="13"/>
    </row>
    <row r="59" spans="2:10">
      <c r="B59" s="7"/>
      <c r="D59" s="7"/>
      <c r="E59" s="7"/>
      <c r="F59" s="7"/>
      <c r="H59" s="25"/>
      <c r="I59" s="38">
        <f>SUM(H55:H59)</f>
        <v>0</v>
      </c>
      <c r="J59" s="17"/>
    </row>
    <row r="60" spans="2:10">
      <c r="H60" s="24"/>
      <c r="I60" s="24"/>
      <c r="J60" s="13"/>
    </row>
    <row r="61" spans="2:10">
      <c r="B61" t="s">
        <v>15</v>
      </c>
      <c r="H61" s="24"/>
      <c r="I61" s="24"/>
      <c r="J61" s="13"/>
    </row>
    <row r="62" spans="2:10">
      <c r="B62" s="7"/>
      <c r="D62" s="7"/>
      <c r="E62" s="7"/>
      <c r="F62" s="7"/>
      <c r="H62" s="25"/>
      <c r="I62" s="24"/>
      <c r="J62" s="13"/>
    </row>
    <row r="63" spans="2:10">
      <c r="B63" s="7"/>
      <c r="D63" s="7"/>
      <c r="E63" s="7"/>
      <c r="F63" s="7"/>
      <c r="H63" s="25"/>
      <c r="I63" s="24"/>
      <c r="J63" s="13"/>
    </row>
    <row r="64" spans="2:10">
      <c r="B64" s="7"/>
      <c r="D64" s="7"/>
      <c r="E64" s="7"/>
      <c r="F64" s="7"/>
      <c r="H64" s="25"/>
      <c r="I64" s="24"/>
      <c r="J64" s="13"/>
    </row>
    <row r="65" spans="1:10">
      <c r="B65" s="7"/>
      <c r="D65" s="7"/>
      <c r="E65" s="7"/>
      <c r="F65" s="7"/>
      <c r="H65" s="25"/>
      <c r="I65" s="24"/>
      <c r="J65" s="13"/>
    </row>
    <row r="66" spans="1:10">
      <c r="B66" s="7"/>
      <c r="D66" s="7"/>
      <c r="E66" s="7"/>
      <c r="F66" s="7"/>
      <c r="H66" s="25"/>
      <c r="I66" s="38">
        <f>SUM(H62:H66)</f>
        <v>0</v>
      </c>
      <c r="J66" s="17"/>
    </row>
    <row r="67" spans="1:10">
      <c r="H67" s="24"/>
      <c r="I67" s="24"/>
      <c r="J67" s="13"/>
    </row>
    <row r="68" spans="1:10">
      <c r="B68" t="s">
        <v>16</v>
      </c>
      <c r="H68" s="24"/>
      <c r="I68" s="24"/>
      <c r="J68" s="13"/>
    </row>
    <row r="69" spans="1:10">
      <c r="B69" s="7"/>
      <c r="D69" s="7"/>
      <c r="E69" s="7"/>
      <c r="F69" s="7"/>
      <c r="H69" s="25"/>
      <c r="I69" s="24"/>
      <c r="J69" s="13"/>
    </row>
    <row r="70" spans="1:10">
      <c r="B70" s="7"/>
      <c r="D70" s="7"/>
      <c r="E70" s="7"/>
      <c r="F70" s="7"/>
      <c r="H70" s="25"/>
      <c r="I70" s="24"/>
      <c r="J70" s="13"/>
    </row>
    <row r="71" spans="1:10">
      <c r="B71" s="7"/>
      <c r="D71" s="7"/>
      <c r="E71" s="7"/>
      <c r="F71" s="7"/>
      <c r="H71" s="25"/>
      <c r="I71" s="24"/>
      <c r="J71" s="13"/>
    </row>
    <row r="72" spans="1:10">
      <c r="B72" s="7"/>
      <c r="D72" s="7"/>
      <c r="E72" s="7"/>
      <c r="F72" s="7"/>
      <c r="H72" s="25"/>
      <c r="I72" s="24"/>
      <c r="J72" s="13"/>
    </row>
    <row r="73" spans="1:10">
      <c r="B73" s="7"/>
      <c r="D73" s="7"/>
      <c r="E73" s="7"/>
      <c r="F73" s="7"/>
      <c r="H73" s="25"/>
      <c r="I73" s="38">
        <f>SUM(H69:H73)</f>
        <v>0</v>
      </c>
      <c r="J73" s="17"/>
    </row>
    <row r="74" spans="1:10" ht="13.5" thickBot="1">
      <c r="F74" s="29" t="s">
        <v>17</v>
      </c>
      <c r="H74" s="27"/>
      <c r="I74" s="40">
        <f>SUM(I52:I73)</f>
        <v>0</v>
      </c>
      <c r="J74" s="32"/>
    </row>
    <row r="75" spans="1:10" ht="13.5" thickBot="1">
      <c r="A75" s="10"/>
      <c r="B75" s="11"/>
      <c r="C75" s="11"/>
      <c r="D75" s="11"/>
      <c r="E75" s="11"/>
      <c r="F75" s="11"/>
      <c r="G75" s="11"/>
      <c r="H75" s="30"/>
      <c r="I75" s="33"/>
      <c r="J75" s="18"/>
    </row>
    <row r="76" spans="1:10" ht="13.5" thickTop="1">
      <c r="H76" s="13"/>
      <c r="I76" s="14" t="s">
        <v>3</v>
      </c>
      <c r="J76" s="13"/>
    </row>
    <row r="77" spans="1:10">
      <c r="H77" s="15" t="s">
        <v>4</v>
      </c>
      <c r="I77" s="15" t="s">
        <v>5</v>
      </c>
      <c r="J77" s="15" t="s">
        <v>6</v>
      </c>
    </row>
    <row r="78" spans="1:10">
      <c r="A78" s="5">
        <v>3</v>
      </c>
      <c r="B78" t="s">
        <v>18</v>
      </c>
      <c r="H78" s="24"/>
      <c r="I78" s="24"/>
      <c r="J78" s="13"/>
    </row>
    <row r="79" spans="1:10">
      <c r="B79" t="s">
        <v>19</v>
      </c>
      <c r="H79" s="24"/>
      <c r="I79" s="24"/>
      <c r="J79" s="13"/>
    </row>
    <row r="80" spans="1:10">
      <c r="B80" s="7"/>
      <c r="D80" s="7"/>
      <c r="E80" s="7"/>
      <c r="F80" s="7"/>
      <c r="H80" s="25"/>
      <c r="I80" s="24"/>
      <c r="J80" s="13"/>
    </row>
    <row r="81" spans="2:10">
      <c r="B81" s="7"/>
      <c r="D81" s="7"/>
      <c r="E81" s="7"/>
      <c r="F81" s="7"/>
      <c r="H81" s="25"/>
      <c r="I81" s="24"/>
      <c r="J81" s="13"/>
    </row>
    <row r="82" spans="2:10">
      <c r="B82" s="7"/>
      <c r="D82" s="7"/>
      <c r="E82" s="7"/>
      <c r="F82" s="7"/>
      <c r="H82" s="25"/>
      <c r="I82" s="24"/>
      <c r="J82" s="13"/>
    </row>
    <row r="83" spans="2:10">
      <c r="B83" s="7"/>
      <c r="D83" s="7"/>
      <c r="E83" s="7"/>
      <c r="F83" s="7"/>
      <c r="H83" s="25"/>
      <c r="I83" s="24"/>
      <c r="J83" s="13"/>
    </row>
    <row r="84" spans="2:10">
      <c r="B84" s="7"/>
      <c r="D84" s="7"/>
      <c r="E84" s="7"/>
      <c r="F84" s="7"/>
      <c r="H84" s="25"/>
      <c r="I84" s="24"/>
      <c r="J84" s="13"/>
    </row>
    <row r="85" spans="2:10">
      <c r="H85" s="25"/>
      <c r="I85" s="38">
        <f>SUM(H80:H84)</f>
        <v>0</v>
      </c>
      <c r="J85" s="17"/>
    </row>
    <row r="86" spans="2:10">
      <c r="B86" t="s">
        <v>20</v>
      </c>
      <c r="H86" s="24"/>
      <c r="I86" s="24"/>
      <c r="J86" s="13"/>
    </row>
    <row r="87" spans="2:10">
      <c r="B87" s="7"/>
      <c r="D87" s="7"/>
      <c r="E87" s="7"/>
      <c r="F87" s="7"/>
      <c r="H87" s="25"/>
      <c r="I87" s="24"/>
      <c r="J87" s="13"/>
    </row>
    <row r="88" spans="2:10">
      <c r="B88" s="7"/>
      <c r="D88" s="7"/>
      <c r="E88" s="7"/>
      <c r="F88" s="7"/>
      <c r="H88" s="25"/>
      <c r="I88" s="24"/>
      <c r="J88" s="13"/>
    </row>
    <row r="89" spans="2:10">
      <c r="B89" s="7"/>
      <c r="D89" s="7"/>
      <c r="E89" s="7"/>
      <c r="F89" s="7"/>
      <c r="H89" s="25"/>
      <c r="I89" s="24"/>
      <c r="J89" s="13"/>
    </row>
    <row r="90" spans="2:10">
      <c r="B90" s="7"/>
      <c r="D90" s="7"/>
      <c r="E90" s="7"/>
      <c r="F90" s="7"/>
      <c r="H90" s="25"/>
      <c r="I90" s="24"/>
      <c r="J90" s="13"/>
    </row>
    <row r="91" spans="2:10">
      <c r="B91" s="7"/>
      <c r="D91" s="7"/>
      <c r="E91" s="7"/>
      <c r="F91" s="7"/>
      <c r="H91" s="25"/>
      <c r="I91" s="38">
        <f>SUM(H87:H91)</f>
        <v>0</v>
      </c>
      <c r="J91" s="17"/>
    </row>
    <row r="92" spans="2:10">
      <c r="H92" s="24"/>
      <c r="I92" s="24"/>
      <c r="J92" s="13"/>
    </row>
    <row r="93" spans="2:10">
      <c r="B93" t="s">
        <v>21</v>
      </c>
      <c r="H93" s="24"/>
      <c r="I93" s="24"/>
      <c r="J93" s="13"/>
    </row>
    <row r="94" spans="2:10">
      <c r="B94" s="7"/>
      <c r="D94" s="7"/>
      <c r="E94" s="7"/>
      <c r="F94" s="7"/>
      <c r="H94" s="25"/>
      <c r="I94" s="24"/>
      <c r="J94" s="13"/>
    </row>
    <row r="95" spans="2:10">
      <c r="B95" s="7"/>
      <c r="D95" s="7"/>
      <c r="E95" s="7"/>
      <c r="F95" s="7"/>
      <c r="H95" s="25"/>
      <c r="I95" s="24"/>
      <c r="J95" s="13"/>
    </row>
    <row r="96" spans="2:10">
      <c r="B96" s="7"/>
      <c r="D96" s="7"/>
      <c r="E96" s="7"/>
      <c r="F96" s="7"/>
      <c r="H96" s="25"/>
      <c r="I96" s="24"/>
      <c r="J96" s="13"/>
    </row>
    <row r="97" spans="2:10">
      <c r="B97" s="7"/>
      <c r="D97" s="7"/>
      <c r="E97" s="7"/>
      <c r="F97" s="7"/>
      <c r="H97" s="25"/>
      <c r="I97" s="24"/>
      <c r="J97" s="13"/>
    </row>
    <row r="98" spans="2:10">
      <c r="B98" s="7"/>
      <c r="D98" s="7"/>
      <c r="E98" s="7"/>
      <c r="F98" s="7"/>
      <c r="H98" s="25"/>
      <c r="I98" s="38">
        <f>SUM(H94:H98)</f>
        <v>0</v>
      </c>
      <c r="J98" s="17"/>
    </row>
    <row r="99" spans="2:10">
      <c r="H99" s="24"/>
      <c r="I99" s="24"/>
      <c r="J99" s="13"/>
    </row>
    <row r="100" spans="2:10">
      <c r="B100" t="s">
        <v>22</v>
      </c>
      <c r="H100" s="24"/>
      <c r="I100" s="24"/>
      <c r="J100" s="13"/>
    </row>
    <row r="101" spans="2:10">
      <c r="B101" s="7"/>
      <c r="D101" s="7"/>
      <c r="E101" s="7"/>
      <c r="F101" s="7"/>
      <c r="H101" s="25"/>
      <c r="I101" s="24"/>
      <c r="J101" s="13"/>
    </row>
    <row r="102" spans="2:10">
      <c r="B102" s="7"/>
      <c r="D102" s="7"/>
      <c r="E102" s="7"/>
      <c r="F102" s="7"/>
      <c r="H102" s="25"/>
      <c r="I102" s="24"/>
      <c r="J102" s="13"/>
    </row>
    <row r="103" spans="2:10">
      <c r="B103" s="7"/>
      <c r="D103" s="7"/>
      <c r="E103" s="7"/>
      <c r="F103" s="7"/>
      <c r="H103" s="25"/>
      <c r="I103" s="24"/>
      <c r="J103" s="13"/>
    </row>
    <row r="104" spans="2:10">
      <c r="B104" s="7"/>
      <c r="D104" s="7"/>
      <c r="E104" s="7"/>
      <c r="F104" s="7"/>
      <c r="H104" s="25"/>
      <c r="I104" s="24"/>
      <c r="J104" s="13"/>
    </row>
    <row r="105" spans="2:10">
      <c r="B105" s="7"/>
      <c r="D105" s="7"/>
      <c r="E105" s="7"/>
      <c r="F105" s="7"/>
      <c r="H105" s="25"/>
      <c r="I105" s="38">
        <f>SUM(H101:H105)</f>
        <v>0</v>
      </c>
      <c r="J105" s="17"/>
    </row>
    <row r="106" spans="2:10">
      <c r="H106" s="24"/>
      <c r="I106" s="24"/>
      <c r="J106" s="13"/>
    </row>
    <row r="107" spans="2:10">
      <c r="B107" t="s">
        <v>23</v>
      </c>
      <c r="H107" s="24"/>
      <c r="I107" s="24"/>
      <c r="J107" s="13"/>
    </row>
    <row r="108" spans="2:10">
      <c r="B108" s="7"/>
      <c r="D108" s="7"/>
      <c r="E108" s="7"/>
      <c r="F108" s="7"/>
      <c r="H108" s="25"/>
      <c r="I108" s="24"/>
      <c r="J108" s="13"/>
    </row>
    <row r="109" spans="2:10">
      <c r="B109" s="7"/>
      <c r="D109" s="7"/>
      <c r="E109" s="7"/>
      <c r="F109" s="7"/>
      <c r="H109" s="25"/>
      <c r="I109" s="24"/>
      <c r="J109" s="13"/>
    </row>
    <row r="110" spans="2:10">
      <c r="B110" s="7"/>
      <c r="D110" s="7"/>
      <c r="E110" s="7"/>
      <c r="F110" s="7"/>
      <c r="H110" s="25"/>
      <c r="I110" s="24"/>
      <c r="J110" s="13"/>
    </row>
    <row r="111" spans="2:10">
      <c r="B111" s="7"/>
      <c r="D111" s="7"/>
      <c r="E111" s="7"/>
      <c r="F111" s="7"/>
      <c r="H111" s="25"/>
      <c r="I111" s="24"/>
      <c r="J111" s="13"/>
    </row>
    <row r="112" spans="2:10">
      <c r="B112" s="7"/>
      <c r="D112" s="7"/>
      <c r="E112" s="7"/>
      <c r="F112" s="7"/>
      <c r="H112" s="25"/>
      <c r="I112" s="38">
        <f>SUM(H108:H112)</f>
        <v>0</v>
      </c>
      <c r="J112" s="17"/>
    </row>
    <row r="113" spans="2:10">
      <c r="H113" s="24"/>
      <c r="I113" s="24"/>
      <c r="J113" s="13"/>
    </row>
    <row r="114" spans="2:10">
      <c r="B114" t="s">
        <v>24</v>
      </c>
      <c r="H114" s="24"/>
      <c r="I114" s="24"/>
      <c r="J114" s="13"/>
    </row>
    <row r="115" spans="2:10">
      <c r="B115" s="7"/>
      <c r="D115" s="7"/>
      <c r="E115" s="7"/>
      <c r="F115" s="7"/>
      <c r="H115" s="25"/>
      <c r="I115" s="24"/>
      <c r="J115" s="13"/>
    </row>
    <row r="116" spans="2:10">
      <c r="B116" s="7"/>
      <c r="D116" s="7"/>
      <c r="E116" s="7"/>
      <c r="F116" s="7"/>
      <c r="H116" s="25"/>
      <c r="I116" s="24"/>
      <c r="J116" s="13"/>
    </row>
    <row r="117" spans="2:10">
      <c r="B117" s="7"/>
      <c r="D117" s="7"/>
      <c r="E117" s="7"/>
      <c r="F117" s="7"/>
      <c r="H117" s="25"/>
      <c r="I117" s="24"/>
      <c r="J117" s="13"/>
    </row>
    <row r="118" spans="2:10">
      <c r="B118" s="7"/>
      <c r="D118" s="7"/>
      <c r="E118" s="7"/>
      <c r="F118" s="7"/>
      <c r="H118" s="25"/>
      <c r="I118" s="24"/>
      <c r="J118" s="13"/>
    </row>
    <row r="119" spans="2:10">
      <c r="B119" s="7"/>
      <c r="D119" s="7"/>
      <c r="E119" s="7"/>
      <c r="F119" s="7"/>
      <c r="H119" s="25"/>
      <c r="I119" s="38">
        <f>SUM(H115:H119)</f>
        <v>0</v>
      </c>
      <c r="J119" s="17"/>
    </row>
    <row r="120" spans="2:10">
      <c r="H120" s="24"/>
      <c r="I120" s="24"/>
      <c r="J120" s="13"/>
    </row>
    <row r="121" spans="2:10">
      <c r="B121" t="s">
        <v>25</v>
      </c>
      <c r="H121" s="24"/>
      <c r="I121" s="24"/>
      <c r="J121" s="13"/>
    </row>
    <row r="122" spans="2:10">
      <c r="B122" s="7"/>
      <c r="D122" s="7"/>
      <c r="E122" s="7"/>
      <c r="F122" s="7"/>
      <c r="H122" s="25"/>
      <c r="I122" s="24"/>
      <c r="J122" s="13"/>
    </row>
    <row r="123" spans="2:10">
      <c r="B123" s="7"/>
      <c r="D123" s="7"/>
      <c r="E123" s="7"/>
      <c r="F123" s="7"/>
      <c r="H123" s="25"/>
      <c r="I123" s="24"/>
      <c r="J123" s="13"/>
    </row>
    <row r="124" spans="2:10">
      <c r="B124" s="7"/>
      <c r="D124" s="7"/>
      <c r="E124" s="7"/>
      <c r="F124" s="7"/>
      <c r="H124" s="25"/>
      <c r="I124" s="24"/>
      <c r="J124" s="13"/>
    </row>
    <row r="125" spans="2:10">
      <c r="B125" s="7"/>
      <c r="D125" s="7"/>
      <c r="E125" s="7"/>
      <c r="F125" s="7"/>
      <c r="H125" s="25"/>
      <c r="I125" s="24"/>
      <c r="J125" s="13"/>
    </row>
    <row r="126" spans="2:10">
      <c r="B126" s="7"/>
      <c r="D126" s="7"/>
      <c r="E126" s="7"/>
      <c r="F126" s="7"/>
      <c r="H126" s="25"/>
      <c r="I126" s="38">
        <f>SUM(H122:H126)</f>
        <v>0</v>
      </c>
      <c r="J126" s="17"/>
    </row>
    <row r="127" spans="2:10">
      <c r="H127" s="24"/>
      <c r="I127" s="24"/>
      <c r="J127" s="13"/>
    </row>
    <row r="128" spans="2:10">
      <c r="B128" t="s">
        <v>26</v>
      </c>
      <c r="H128" s="24"/>
      <c r="I128" s="24"/>
      <c r="J128" s="13"/>
    </row>
    <row r="129" spans="2:10">
      <c r="B129" s="7"/>
      <c r="D129" s="7"/>
      <c r="E129" s="7"/>
      <c r="F129" s="7"/>
      <c r="H129" s="25"/>
      <c r="I129" s="24"/>
      <c r="J129" s="13"/>
    </row>
    <row r="130" spans="2:10">
      <c r="B130" s="7"/>
      <c r="D130" s="7"/>
      <c r="E130" s="7"/>
      <c r="F130" s="7"/>
      <c r="H130" s="25"/>
      <c r="I130" s="24"/>
      <c r="J130" s="13"/>
    </row>
    <row r="131" spans="2:10">
      <c r="B131" s="7"/>
      <c r="D131" s="7"/>
      <c r="E131" s="7"/>
      <c r="F131" s="7"/>
      <c r="H131" s="25"/>
      <c r="I131" s="24"/>
      <c r="J131" s="13"/>
    </row>
    <row r="132" spans="2:10">
      <c r="B132" s="7"/>
      <c r="D132" s="7"/>
      <c r="E132" s="7"/>
      <c r="F132" s="7"/>
      <c r="H132" s="25"/>
      <c r="I132" s="24"/>
      <c r="J132" s="13"/>
    </row>
    <row r="133" spans="2:10">
      <c r="B133" s="7"/>
      <c r="D133" s="7"/>
      <c r="E133" s="7"/>
      <c r="F133" s="7"/>
      <c r="H133" s="25"/>
      <c r="I133" s="38">
        <f>SUM(H129:H133)</f>
        <v>0</v>
      </c>
      <c r="J133" s="17"/>
    </row>
    <row r="134" spans="2:10">
      <c r="H134" s="24"/>
      <c r="I134" s="24"/>
      <c r="J134" s="13"/>
    </row>
    <row r="135" spans="2:10">
      <c r="B135" t="s">
        <v>27</v>
      </c>
      <c r="H135" s="24"/>
      <c r="I135" s="24"/>
      <c r="J135" s="13"/>
    </row>
    <row r="136" spans="2:10">
      <c r="B136" s="7">
        <v>43610</v>
      </c>
      <c r="D136" s="7" t="s">
        <v>263</v>
      </c>
      <c r="E136" s="7"/>
      <c r="F136" s="7"/>
      <c r="H136" s="25">
        <f>ROUND(26380*14.96*12,0)+2500000+30000</f>
        <v>7265738</v>
      </c>
      <c r="I136" s="24"/>
      <c r="J136" s="138"/>
    </row>
    <row r="137" spans="2:10">
      <c r="B137" s="7"/>
      <c r="D137" s="7"/>
      <c r="E137" s="7"/>
      <c r="F137" s="7"/>
      <c r="H137" s="25"/>
      <c r="I137" s="24"/>
      <c r="J137" s="138"/>
    </row>
    <row r="138" spans="2:10">
      <c r="B138" s="7"/>
      <c r="D138" s="7"/>
      <c r="E138" s="7"/>
      <c r="F138" s="7"/>
      <c r="H138" s="25"/>
      <c r="I138" s="24"/>
      <c r="J138" s="138"/>
    </row>
    <row r="139" spans="2:10">
      <c r="B139" s="7"/>
      <c r="D139" s="7"/>
      <c r="E139" s="7"/>
      <c r="F139" s="7"/>
      <c r="H139" s="25"/>
      <c r="I139" s="24"/>
      <c r="J139" s="13"/>
    </row>
    <row r="140" spans="2:10">
      <c r="B140" s="7"/>
      <c r="D140" s="7"/>
      <c r="E140" s="7"/>
      <c r="F140" s="7"/>
      <c r="H140" s="25"/>
      <c r="I140" s="24"/>
      <c r="J140" s="13"/>
    </row>
    <row r="141" spans="2:10">
      <c r="B141" s="7"/>
      <c r="D141" s="7"/>
      <c r="E141" s="7"/>
      <c r="F141" s="7"/>
      <c r="H141" s="25"/>
      <c r="I141" s="24"/>
      <c r="J141" s="13"/>
    </row>
    <row r="142" spans="2:10">
      <c r="B142" s="7"/>
      <c r="D142" s="7"/>
      <c r="E142" s="7"/>
      <c r="F142" s="7"/>
      <c r="H142" s="25"/>
      <c r="I142" s="24"/>
      <c r="J142" s="13"/>
    </row>
    <row r="143" spans="2:10">
      <c r="B143" s="7"/>
      <c r="D143" s="7"/>
      <c r="E143" s="7"/>
      <c r="F143" s="7"/>
      <c r="H143" s="25"/>
      <c r="I143" s="38">
        <f>SUM(H136:H143)</f>
        <v>7265738</v>
      </c>
      <c r="J143" s="17"/>
    </row>
    <row r="144" spans="2:10">
      <c r="H144" s="34"/>
      <c r="I144" s="35"/>
      <c r="J144" s="27"/>
    </row>
    <row r="145" spans="1:10" ht="13.5" thickBot="1">
      <c r="F145" s="29" t="s">
        <v>28</v>
      </c>
      <c r="H145" s="24"/>
      <c r="I145" s="41">
        <f>SUM(I85:I143)</f>
        <v>7265738</v>
      </c>
      <c r="J145" s="41">
        <f>SUM(J85:J143)</f>
        <v>0</v>
      </c>
    </row>
    <row r="146" spans="1:10">
      <c r="H146" s="13"/>
      <c r="I146" s="28"/>
      <c r="J146" s="28"/>
    </row>
    <row r="147" spans="1:10" ht="13.5" thickBot="1">
      <c r="A147" s="10"/>
      <c r="B147" s="11"/>
      <c r="C147" s="11"/>
      <c r="D147" s="11"/>
      <c r="E147" s="11"/>
      <c r="F147" s="11"/>
      <c r="G147" s="11"/>
      <c r="H147" s="18"/>
      <c r="I147" s="30"/>
      <c r="J147" s="30"/>
    </row>
    <row r="148" spans="1:10" ht="13.5" thickTop="1">
      <c r="H148" s="9"/>
      <c r="I148" s="9"/>
      <c r="J148" s="9"/>
    </row>
    <row r="149" spans="1:10">
      <c r="H149" s="9"/>
      <c r="I149" s="9"/>
      <c r="J149" s="9"/>
    </row>
    <row r="150" spans="1:10">
      <c r="H150" s="9"/>
      <c r="I150" s="9"/>
      <c r="J150" s="9"/>
    </row>
    <row r="151" spans="1:10" ht="13.5" thickBot="1">
      <c r="A151" s="10"/>
      <c r="B151" s="11"/>
      <c r="C151" s="11"/>
      <c r="D151" s="11"/>
      <c r="E151" s="11"/>
      <c r="F151" s="11"/>
      <c r="G151" s="11"/>
      <c r="H151" s="12"/>
      <c r="I151" s="12"/>
      <c r="J151" s="12"/>
    </row>
    <row r="152" spans="1:10" ht="13.5" thickTop="1">
      <c r="H152" s="13"/>
      <c r="I152" s="14" t="s">
        <v>3</v>
      </c>
      <c r="J152" s="13"/>
    </row>
    <row r="153" spans="1:10">
      <c r="H153" s="15" t="s">
        <v>4</v>
      </c>
      <c r="I153" s="15" t="s">
        <v>5</v>
      </c>
      <c r="J153" s="15" t="s">
        <v>6</v>
      </c>
    </row>
    <row r="154" spans="1:10">
      <c r="A154" s="5">
        <v>4</v>
      </c>
      <c r="B154" t="s">
        <v>29</v>
      </c>
      <c r="H154" s="13"/>
      <c r="I154" s="13"/>
      <c r="J154" s="13"/>
    </row>
    <row r="155" spans="1:10">
      <c r="B155" t="s">
        <v>30</v>
      </c>
      <c r="H155" s="24"/>
      <c r="I155" s="24"/>
      <c r="J155" s="13"/>
    </row>
    <row r="156" spans="1:10">
      <c r="B156" s="7"/>
      <c r="D156" s="7"/>
      <c r="E156" s="7"/>
      <c r="F156" s="7"/>
      <c r="H156" s="25"/>
      <c r="I156" s="24"/>
      <c r="J156" s="13"/>
    </row>
    <row r="157" spans="1:10">
      <c r="B157" s="7"/>
      <c r="D157" s="7"/>
      <c r="E157" s="7"/>
      <c r="F157" s="7"/>
      <c r="H157" s="25"/>
      <c r="I157" s="24"/>
      <c r="J157" s="13"/>
    </row>
    <row r="158" spans="1:10">
      <c r="B158" s="7"/>
      <c r="D158" s="7"/>
      <c r="E158" s="7"/>
      <c r="F158" s="7"/>
      <c r="H158" s="25"/>
      <c r="I158" s="24"/>
      <c r="J158" s="13"/>
    </row>
    <row r="159" spans="1:10">
      <c r="B159" s="7"/>
      <c r="D159" s="7"/>
      <c r="E159" s="7"/>
      <c r="F159" s="7"/>
      <c r="H159" s="25"/>
      <c r="I159" s="24"/>
      <c r="J159" s="13"/>
    </row>
    <row r="160" spans="1:10">
      <c r="B160" s="7"/>
      <c r="D160" s="7"/>
      <c r="E160" s="7"/>
      <c r="F160" s="7"/>
      <c r="H160" s="25"/>
      <c r="I160" s="38">
        <f>SUM(H156:H160)</f>
        <v>0</v>
      </c>
      <c r="J160" s="17"/>
    </row>
    <row r="161" spans="2:10">
      <c r="H161" s="24"/>
      <c r="I161" s="24"/>
      <c r="J161" s="13"/>
    </row>
    <row r="162" spans="2:10">
      <c r="B162" t="s">
        <v>31</v>
      </c>
      <c r="H162" s="24"/>
      <c r="I162" s="24"/>
      <c r="J162" s="13"/>
    </row>
    <row r="163" spans="2:10">
      <c r="B163" s="7"/>
      <c r="D163" s="7"/>
      <c r="E163" s="7"/>
      <c r="F163" s="7"/>
      <c r="H163" s="25"/>
      <c r="I163" s="24"/>
      <c r="J163" s="13"/>
    </row>
    <row r="164" spans="2:10">
      <c r="B164" s="7"/>
      <c r="D164" s="7"/>
      <c r="E164" s="7"/>
      <c r="F164" s="7"/>
      <c r="H164" s="25"/>
      <c r="I164" s="24"/>
      <c r="J164" s="13"/>
    </row>
    <row r="165" spans="2:10">
      <c r="B165" s="7"/>
      <c r="D165" s="7"/>
      <c r="E165" s="7"/>
      <c r="F165" s="7"/>
      <c r="H165" s="25"/>
      <c r="I165" s="24"/>
      <c r="J165" s="13"/>
    </row>
    <row r="166" spans="2:10">
      <c r="B166" s="7"/>
      <c r="D166" s="7"/>
      <c r="E166" s="7"/>
      <c r="F166" s="7"/>
      <c r="H166" s="25"/>
      <c r="I166" s="24"/>
      <c r="J166" s="13"/>
    </row>
    <row r="167" spans="2:10">
      <c r="B167" s="7"/>
      <c r="D167" s="7"/>
      <c r="E167" s="7"/>
      <c r="F167" s="7"/>
      <c r="H167" s="25"/>
      <c r="I167" s="24"/>
      <c r="J167" s="13"/>
    </row>
    <row r="168" spans="2:10">
      <c r="H168" s="25"/>
      <c r="I168" s="38">
        <f>SUM(H163:H167)</f>
        <v>0</v>
      </c>
      <c r="J168" s="17"/>
    </row>
    <row r="169" spans="2:10">
      <c r="B169" t="s">
        <v>32</v>
      </c>
      <c r="H169" s="24"/>
      <c r="I169" s="24"/>
      <c r="J169" s="13"/>
    </row>
    <row r="170" spans="2:10">
      <c r="B170" s="7"/>
      <c r="D170" s="7"/>
      <c r="E170" s="7"/>
      <c r="F170" s="7"/>
      <c r="H170" s="25"/>
      <c r="I170" s="24"/>
      <c r="J170" s="13"/>
    </row>
    <row r="171" spans="2:10">
      <c r="B171" s="7"/>
      <c r="D171" s="7"/>
      <c r="E171" s="7"/>
      <c r="F171" s="7"/>
      <c r="H171" s="25"/>
      <c r="I171" s="24"/>
      <c r="J171" s="13"/>
    </row>
    <row r="172" spans="2:10">
      <c r="B172" s="7"/>
      <c r="D172" s="7"/>
      <c r="E172" s="7"/>
      <c r="F172" s="7"/>
      <c r="H172" s="25"/>
      <c r="I172" s="24"/>
      <c r="J172" s="13"/>
    </row>
    <row r="173" spans="2:10">
      <c r="B173" s="7"/>
      <c r="D173" s="7"/>
      <c r="E173" s="7"/>
      <c r="F173" s="7"/>
      <c r="H173" s="25"/>
      <c r="I173" s="24"/>
      <c r="J173" s="13"/>
    </row>
    <row r="174" spans="2:10">
      <c r="B174" s="7"/>
      <c r="D174" s="7"/>
      <c r="E174" s="7"/>
      <c r="F174" s="7"/>
      <c r="H174" s="25"/>
      <c r="I174" s="38">
        <f>SUM(H170:H174)</f>
        <v>0</v>
      </c>
      <c r="J174" s="17"/>
    </row>
    <row r="175" spans="2:10">
      <c r="H175" s="24"/>
      <c r="I175" s="24"/>
      <c r="J175" s="13"/>
    </row>
    <row r="176" spans="2:10">
      <c r="B176" t="s">
        <v>33</v>
      </c>
      <c r="H176" s="24"/>
      <c r="I176" s="24"/>
      <c r="J176" s="13"/>
    </row>
    <row r="177" spans="2:10">
      <c r="B177" s="7"/>
      <c r="D177" s="131"/>
      <c r="E177" s="7"/>
      <c r="F177" s="7"/>
      <c r="H177" s="25"/>
      <c r="I177" s="24"/>
      <c r="J177" s="13"/>
    </row>
    <row r="178" spans="2:10">
      <c r="B178" s="7"/>
      <c r="D178" s="7"/>
      <c r="E178" s="7"/>
      <c r="F178" s="7"/>
      <c r="H178" s="25"/>
      <c r="I178" s="24"/>
      <c r="J178" s="13"/>
    </row>
    <row r="179" spans="2:10">
      <c r="B179" s="7"/>
      <c r="D179" s="7"/>
      <c r="E179" s="7"/>
      <c r="F179" s="7"/>
      <c r="H179" s="25"/>
      <c r="I179" s="24"/>
      <c r="J179" s="13"/>
    </row>
    <row r="180" spans="2:10">
      <c r="B180" s="7"/>
      <c r="D180" s="7"/>
      <c r="E180" s="7"/>
      <c r="F180" s="7"/>
      <c r="H180" s="25"/>
      <c r="I180" s="24"/>
      <c r="J180" s="13"/>
    </row>
    <row r="181" spans="2:10">
      <c r="B181" s="7"/>
      <c r="D181" s="7"/>
      <c r="E181" s="7"/>
      <c r="F181" s="7"/>
      <c r="H181" s="25"/>
      <c r="I181" s="38">
        <f>SUM(H177:H181)</f>
        <v>0</v>
      </c>
      <c r="J181" s="17"/>
    </row>
    <row r="182" spans="2:10">
      <c r="H182" s="24"/>
      <c r="I182" s="24"/>
      <c r="J182" s="13"/>
    </row>
    <row r="183" spans="2:10">
      <c r="B183" t="s">
        <v>34</v>
      </c>
      <c r="H183" s="24"/>
      <c r="I183" s="24"/>
      <c r="J183" s="13"/>
    </row>
    <row r="184" spans="2:10">
      <c r="B184" s="7"/>
      <c r="D184" s="7"/>
      <c r="E184" s="7"/>
      <c r="F184" s="7"/>
      <c r="H184" s="25"/>
      <c r="I184" s="24"/>
      <c r="J184" s="13"/>
    </row>
    <row r="185" spans="2:10">
      <c r="B185" s="7"/>
      <c r="D185" s="7"/>
      <c r="E185" s="7"/>
      <c r="F185" s="7"/>
      <c r="H185" s="25"/>
      <c r="I185" s="24"/>
      <c r="J185" s="13"/>
    </row>
    <row r="186" spans="2:10">
      <c r="B186" s="7"/>
      <c r="D186" s="7"/>
      <c r="E186" s="7"/>
      <c r="F186" s="7"/>
      <c r="H186" s="25"/>
      <c r="I186" s="24"/>
      <c r="J186" s="13"/>
    </row>
    <row r="187" spans="2:10">
      <c r="B187" s="7"/>
      <c r="D187" s="7"/>
      <c r="E187" s="7"/>
      <c r="F187" s="7"/>
      <c r="H187" s="25"/>
      <c r="I187" s="24"/>
      <c r="J187" s="13"/>
    </row>
    <row r="188" spans="2:10">
      <c r="B188" s="7"/>
      <c r="D188" s="7"/>
      <c r="E188" s="7"/>
      <c r="F188" s="7"/>
      <c r="H188" s="25"/>
      <c r="I188" s="38">
        <f>SUM(H184:H188)</f>
        <v>0</v>
      </c>
      <c r="J188" s="17"/>
    </row>
    <row r="189" spans="2:10">
      <c r="H189" s="34"/>
      <c r="I189" s="24"/>
      <c r="J189" s="27"/>
    </row>
    <row r="190" spans="2:10" ht="13.5" thickBot="1">
      <c r="F190" s="29" t="s">
        <v>35</v>
      </c>
      <c r="H190" s="24"/>
      <c r="I190" s="42">
        <f>SUM(I160:I188)</f>
        <v>0</v>
      </c>
      <c r="J190" s="36"/>
    </row>
    <row r="191" spans="2:10">
      <c r="F191" s="29"/>
      <c r="H191" s="24"/>
      <c r="I191" s="24"/>
      <c r="J191" s="28"/>
    </row>
    <row r="192" spans="2:10" ht="13.5" thickBot="1">
      <c r="F192" s="29" t="s">
        <v>36</v>
      </c>
      <c r="H192" s="24"/>
      <c r="I192" s="43">
        <f>SUM(I44,I74,I145,I190)</f>
        <v>7265738</v>
      </c>
      <c r="J192" s="30"/>
    </row>
    <row r="193" spans="1:10" ht="13.5" thickTop="1">
      <c r="H193" s="13"/>
      <c r="I193" s="13"/>
      <c r="J193" s="28"/>
    </row>
    <row r="194" spans="1:10" ht="13.5" thickBot="1">
      <c r="A194" s="10"/>
      <c r="B194" s="11"/>
      <c r="C194" s="11"/>
      <c r="D194" s="11"/>
      <c r="E194" s="11"/>
      <c r="F194" s="11"/>
      <c r="G194" s="11"/>
      <c r="H194" s="18"/>
      <c r="I194" s="18"/>
      <c r="J194" s="30"/>
    </row>
    <row r="195" spans="1:10" ht="13.5" thickTop="1">
      <c r="A195" s="23"/>
      <c r="B195" s="16"/>
      <c r="C195" s="16"/>
      <c r="D195" s="16"/>
      <c r="E195" s="16"/>
      <c r="F195" s="16"/>
      <c r="G195" s="16"/>
      <c r="H195" s="9"/>
      <c r="I195" s="9"/>
      <c r="J195" s="9"/>
    </row>
    <row r="196" spans="1:10">
      <c r="H196" s="9"/>
      <c r="I196" s="9"/>
      <c r="J196" s="9"/>
    </row>
    <row r="198" spans="1:10">
      <c r="A198" s="5" t="s">
        <v>44</v>
      </c>
      <c r="H198" s="9"/>
      <c r="I198" s="9"/>
      <c r="J198" s="8"/>
    </row>
    <row r="199" spans="1:10">
      <c r="H199" s="9"/>
      <c r="I199" s="9"/>
      <c r="J199" s="9"/>
    </row>
    <row r="200" spans="1:10">
      <c r="A200" s="187" t="s">
        <v>213</v>
      </c>
      <c r="B200" s="187"/>
      <c r="C200" s="187"/>
      <c r="D200" s="187"/>
      <c r="E200" s="187"/>
      <c r="F200" s="187"/>
      <c r="G200" s="187"/>
      <c r="H200" s="187"/>
      <c r="I200" s="187"/>
      <c r="J200" s="187"/>
    </row>
    <row r="201" spans="1:10">
      <c r="A201"/>
      <c r="F201" s="37" t="s">
        <v>37</v>
      </c>
    </row>
    <row r="203" spans="1:10">
      <c r="A203" s="5" t="s">
        <v>270</v>
      </c>
    </row>
    <row r="205" spans="1:10">
      <c r="A205" s="5" t="s">
        <v>45</v>
      </c>
      <c r="C205" s="187"/>
      <c r="D205" s="187"/>
      <c r="E205" s="187"/>
      <c r="F205" t="s">
        <v>38</v>
      </c>
      <c r="G205" s="187"/>
      <c r="H205" s="187"/>
      <c r="I205" s="3" t="s">
        <v>280</v>
      </c>
    </row>
    <row r="208" spans="1:10">
      <c r="H208" s="8"/>
      <c r="I208" s="8"/>
      <c r="J208" s="8"/>
    </row>
    <row r="209" spans="8:10">
      <c r="H209" s="186" t="s">
        <v>254</v>
      </c>
      <c r="I209" s="186"/>
      <c r="J209" s="186"/>
    </row>
    <row r="210" spans="8:10">
      <c r="H210" s="8"/>
      <c r="I210" s="8"/>
      <c r="J210" s="8"/>
    </row>
    <row r="211" spans="8:10">
      <c r="H211" s="186" t="s">
        <v>255</v>
      </c>
      <c r="I211" s="186"/>
      <c r="J211" s="186"/>
    </row>
    <row r="212" spans="8:10">
      <c r="H212" s="8"/>
      <c r="I212" s="8"/>
      <c r="J212" s="8"/>
    </row>
    <row r="213" spans="8:10">
      <c r="H213" s="186" t="s">
        <v>256</v>
      </c>
      <c r="I213" s="186"/>
      <c r="J213" s="186"/>
    </row>
    <row r="214" spans="8:10">
      <c r="H214" s="8"/>
      <c r="I214" s="8"/>
      <c r="J214" s="8"/>
    </row>
    <row r="215" spans="8:10">
      <c r="H215" s="186" t="s">
        <v>257</v>
      </c>
      <c r="I215" s="186"/>
      <c r="J215" s="186"/>
    </row>
    <row r="216" spans="8:10">
      <c r="H216" s="8"/>
      <c r="I216" s="8"/>
      <c r="J216" s="8"/>
    </row>
    <row r="217" spans="8:10">
      <c r="H217" s="186" t="s">
        <v>257</v>
      </c>
      <c r="I217" s="186"/>
      <c r="J217" s="186"/>
    </row>
  </sheetData>
  <mergeCells count="8">
    <mergeCell ref="H211:J211"/>
    <mergeCell ref="H213:J213"/>
    <mergeCell ref="H215:J215"/>
    <mergeCell ref="H217:J217"/>
    <mergeCell ref="A200:J200"/>
    <mergeCell ref="C205:E205"/>
    <mergeCell ref="G205:H205"/>
    <mergeCell ref="H209:J209"/>
  </mergeCells>
  <phoneticPr fontId="11" type="noConversion"/>
  <printOptions horizontalCentered="1"/>
  <pageMargins left="0.375" right="0.375" top="0.5" bottom="0.5" header="0" footer="0"/>
  <pageSetup paperSize="5" fitToWidth="3" fitToHeight="3" orientation="portrait" r:id="rId1"/>
  <headerFooter alignWithMargins="0"/>
  <rowBreaks count="2" manualBreakCount="2">
    <brk id="75" max="16383" man="1"/>
    <brk id="1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O92"/>
  <sheetViews>
    <sheetView topLeftCell="A43" zoomScaleNormal="100" workbookViewId="0">
      <selection activeCell="M68" sqref="M68"/>
    </sheetView>
  </sheetViews>
  <sheetFormatPr defaultRowHeight="12.75"/>
  <cols>
    <col min="1" max="1" width="6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6.7109375" customWidth="1"/>
    <col min="10" max="10" width="1.7109375" customWidth="1"/>
    <col min="11" max="14" width="14.7109375" customWidth="1"/>
  </cols>
  <sheetData>
    <row r="1" spans="1:14" s="45" customFormat="1" ht="9.75" customHeight="1">
      <c r="A1" s="44" t="s">
        <v>39</v>
      </c>
      <c r="N1" s="46" t="s">
        <v>46</v>
      </c>
    </row>
    <row r="2" spans="1:14" s="45" customFormat="1" ht="9.75" customHeight="1">
      <c r="A2" s="44" t="s">
        <v>47</v>
      </c>
      <c r="N2" s="47"/>
    </row>
    <row r="3" spans="1:14">
      <c r="A3" s="48" t="s">
        <v>217</v>
      </c>
      <c r="C3" s="50">
        <v>2012</v>
      </c>
      <c r="E3" s="50">
        <v>45</v>
      </c>
      <c r="G3" s="50" t="s">
        <v>218</v>
      </c>
      <c r="I3" s="49"/>
      <c r="J3" s="51"/>
    </row>
    <row r="4" spans="1:14">
      <c r="A4" s="52" t="s">
        <v>48</v>
      </c>
      <c r="B4" s="53"/>
      <c r="C4" s="53" t="s">
        <v>49</v>
      </c>
      <c r="D4" s="2"/>
      <c r="E4" s="53" t="s">
        <v>50</v>
      </c>
      <c r="F4" s="53"/>
      <c r="G4" s="53" t="s">
        <v>51</v>
      </c>
      <c r="H4" s="53"/>
      <c r="I4" s="53" t="s">
        <v>52</v>
      </c>
      <c r="J4" s="53"/>
    </row>
    <row r="5" spans="1:14">
      <c r="A5" s="54" t="s">
        <v>219</v>
      </c>
      <c r="M5" s="121" t="s">
        <v>220</v>
      </c>
      <c r="N5" s="46" t="s">
        <v>222</v>
      </c>
    </row>
    <row r="6" spans="1:14" ht="9.9499999999999993" customHeight="1">
      <c r="A6" s="55"/>
    </row>
    <row r="7" spans="1:14" ht="11.25" customHeight="1">
      <c r="A7" s="56" t="s">
        <v>221</v>
      </c>
      <c r="B7" s="22"/>
      <c r="C7" s="22"/>
      <c r="D7" s="22"/>
      <c r="E7" s="22"/>
      <c r="F7" s="57"/>
      <c r="G7" s="22"/>
      <c r="H7" s="22"/>
      <c r="I7" s="22"/>
      <c r="J7" s="22"/>
      <c r="K7" s="22"/>
      <c r="L7" s="22"/>
      <c r="M7" s="22"/>
      <c r="N7" s="22"/>
    </row>
    <row r="8" spans="1:14" ht="11.25" customHeight="1">
      <c r="A8" s="56" t="s">
        <v>53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ht="11.25" customHeight="1">
      <c r="A9" s="58" t="s">
        <v>275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</row>
    <row r="10" spans="1:14" ht="9.9499999999999993" customHeight="1" thickBot="1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4" ht="12.6" customHeight="1" thickTop="1">
      <c r="A11" s="55"/>
      <c r="K11" s="60" t="s">
        <v>54</v>
      </c>
      <c r="L11" s="61"/>
      <c r="M11" s="61"/>
      <c r="N11" s="61"/>
    </row>
    <row r="12" spans="1:14" ht="9.9499999999999993" customHeight="1">
      <c r="A12" s="55"/>
      <c r="K12" s="62" t="s">
        <v>55</v>
      </c>
      <c r="L12" s="62" t="s">
        <v>56</v>
      </c>
      <c r="M12" s="62" t="s">
        <v>57</v>
      </c>
      <c r="N12" s="90" t="s">
        <v>56</v>
      </c>
    </row>
    <row r="13" spans="1:14" ht="9.9499999999999993" customHeight="1">
      <c r="A13" s="55"/>
      <c r="K13" s="122">
        <v>40725</v>
      </c>
      <c r="L13" s="63" t="s">
        <v>58</v>
      </c>
      <c r="M13" s="62" t="s">
        <v>276</v>
      </c>
      <c r="N13" s="124" t="s">
        <v>58</v>
      </c>
    </row>
    <row r="14" spans="1:14" ht="9.9499999999999993" customHeight="1">
      <c r="A14" s="55"/>
      <c r="K14" s="62" t="s">
        <v>59</v>
      </c>
      <c r="L14" s="63" t="s">
        <v>60</v>
      </c>
      <c r="M14" s="62" t="s">
        <v>59</v>
      </c>
      <c r="N14" s="124" t="s">
        <v>60</v>
      </c>
    </row>
    <row r="15" spans="1:14" ht="9.9499999999999993" customHeight="1">
      <c r="A15" s="55"/>
      <c r="K15" s="123">
        <v>40908</v>
      </c>
      <c r="L15" s="65" t="s">
        <v>61</v>
      </c>
      <c r="M15" s="64" t="s">
        <v>277</v>
      </c>
      <c r="N15" s="125" t="s">
        <v>61</v>
      </c>
    </row>
    <row r="16" spans="1:14" ht="12.95" customHeight="1">
      <c r="A16" s="66" t="s">
        <v>62</v>
      </c>
      <c r="B16" s="67"/>
      <c r="K16" s="68"/>
      <c r="L16" s="68"/>
      <c r="M16" s="68"/>
      <c r="N16" s="69"/>
    </row>
    <row r="17" spans="1:14" ht="12.75" customHeight="1">
      <c r="A17" s="52" t="s">
        <v>63</v>
      </c>
      <c r="B17" s="2" t="s">
        <v>64</v>
      </c>
      <c r="C17" s="2"/>
      <c r="D17" s="2"/>
      <c r="E17" s="2"/>
      <c r="F17" s="2"/>
      <c r="G17" s="2"/>
      <c r="H17" s="2"/>
      <c r="I17" s="46"/>
      <c r="J17" s="46" t="s">
        <v>65</v>
      </c>
      <c r="K17" s="70">
        <v>7322</v>
      </c>
      <c r="L17" s="70"/>
      <c r="M17" s="70">
        <v>7322</v>
      </c>
      <c r="N17" s="71"/>
    </row>
    <row r="18" spans="1:14" ht="12.75" customHeight="1">
      <c r="A18" s="52" t="s">
        <v>66</v>
      </c>
      <c r="B18" s="2" t="s">
        <v>67</v>
      </c>
      <c r="C18" s="2"/>
      <c r="D18" s="2"/>
      <c r="E18" s="2"/>
      <c r="F18" s="2"/>
      <c r="I18" s="46"/>
      <c r="J18" s="46" t="s">
        <v>65</v>
      </c>
      <c r="K18" s="70">
        <v>44671</v>
      </c>
      <c r="L18" s="70"/>
      <c r="M18" s="70">
        <v>44671</v>
      </c>
      <c r="N18" s="71"/>
    </row>
    <row r="19" spans="1:14" ht="12.75" customHeight="1">
      <c r="A19" s="52" t="s">
        <v>68</v>
      </c>
      <c r="B19" s="2" t="s">
        <v>69</v>
      </c>
      <c r="I19" s="46"/>
      <c r="J19" s="46" t="s">
        <v>65</v>
      </c>
      <c r="K19" s="70"/>
      <c r="L19" s="70"/>
      <c r="M19" s="70"/>
      <c r="N19" s="71"/>
    </row>
    <row r="20" spans="1:14" ht="12.75" customHeight="1">
      <c r="A20" s="52" t="s">
        <v>70</v>
      </c>
      <c r="B20" s="2" t="s">
        <v>71</v>
      </c>
      <c r="I20" s="46"/>
      <c r="J20" s="46" t="s">
        <v>65</v>
      </c>
      <c r="K20" s="70"/>
      <c r="L20" s="70"/>
      <c r="M20" s="72" t="s">
        <v>72</v>
      </c>
      <c r="N20" s="71"/>
    </row>
    <row r="21" spans="1:14" ht="12.75" customHeight="1">
      <c r="A21" s="52" t="s">
        <v>73</v>
      </c>
      <c r="B21" s="2" t="s">
        <v>74</v>
      </c>
      <c r="I21" s="46"/>
      <c r="J21" s="46" t="s">
        <v>65</v>
      </c>
      <c r="K21" s="70"/>
      <c r="L21" s="70"/>
      <c r="M21" s="70"/>
      <c r="N21" s="71"/>
    </row>
    <row r="22" spans="1:14" ht="12.75" customHeight="1">
      <c r="A22" s="52" t="s">
        <v>75</v>
      </c>
      <c r="B22" s="2" t="s">
        <v>76</v>
      </c>
      <c r="I22" s="46"/>
      <c r="J22" s="46" t="s">
        <v>65</v>
      </c>
      <c r="K22" s="70">
        <v>7021</v>
      </c>
      <c r="L22" s="70"/>
      <c r="M22" s="70">
        <v>7021</v>
      </c>
      <c r="N22" s="73"/>
    </row>
    <row r="23" spans="1:14" ht="12.75" customHeight="1">
      <c r="A23" s="52" t="s">
        <v>77</v>
      </c>
      <c r="B23" s="2" t="s">
        <v>78</v>
      </c>
      <c r="I23" s="46"/>
      <c r="J23" s="46" t="s">
        <v>65</v>
      </c>
      <c r="K23" s="70"/>
      <c r="L23" s="70"/>
      <c r="M23" s="70"/>
      <c r="N23" s="73"/>
    </row>
    <row r="24" spans="1:14" ht="12.75" customHeight="1">
      <c r="A24" s="52" t="s">
        <v>79</v>
      </c>
      <c r="B24" s="2" t="s">
        <v>80</v>
      </c>
      <c r="I24" s="46"/>
      <c r="J24" s="46" t="s">
        <v>65</v>
      </c>
      <c r="K24" s="70"/>
      <c r="L24" s="70"/>
      <c r="M24" s="70"/>
      <c r="N24" s="73"/>
    </row>
    <row r="25" spans="1:14" ht="9.6" customHeight="1">
      <c r="A25" s="54"/>
      <c r="B25" s="2"/>
      <c r="C25" s="2"/>
      <c r="D25" s="2"/>
      <c r="E25" s="2"/>
      <c r="F25" s="2"/>
      <c r="G25" s="2"/>
      <c r="H25" s="2"/>
      <c r="I25" s="2"/>
      <c r="J25" s="46" t="s">
        <v>65</v>
      </c>
      <c r="K25" s="74"/>
      <c r="L25" s="74"/>
      <c r="M25" s="74"/>
      <c r="N25" s="75"/>
    </row>
    <row r="26" spans="1:14" ht="12.95" customHeight="1">
      <c r="A26" s="66" t="s">
        <v>81</v>
      </c>
      <c r="B26" s="2"/>
      <c r="C26" s="2"/>
      <c r="D26" s="2"/>
      <c r="E26" s="2"/>
      <c r="F26" s="2"/>
      <c r="G26" s="2"/>
      <c r="H26" s="2"/>
      <c r="I26" s="2"/>
      <c r="J26" s="46" t="s">
        <v>65</v>
      </c>
      <c r="K26" s="74"/>
      <c r="L26" s="74"/>
      <c r="M26" s="74"/>
      <c r="N26" s="75"/>
    </row>
    <row r="27" spans="1:14" ht="12.75" customHeight="1">
      <c r="A27" s="52" t="s">
        <v>82</v>
      </c>
      <c r="B27" s="2" t="s">
        <v>83</v>
      </c>
      <c r="D27" s="2"/>
      <c r="J27" s="46" t="s">
        <v>65</v>
      </c>
      <c r="K27" s="70"/>
      <c r="L27" s="70"/>
      <c r="M27" s="70"/>
      <c r="N27" s="71"/>
    </row>
    <row r="28" spans="1:14" ht="12.75" customHeight="1">
      <c r="A28" s="76" t="s">
        <v>84</v>
      </c>
      <c r="B28" s="51" t="s">
        <v>85</v>
      </c>
      <c r="C28" s="51"/>
      <c r="D28" s="51"/>
      <c r="E28" s="51"/>
      <c r="F28" s="51"/>
      <c r="G28" s="16"/>
      <c r="H28" s="51"/>
      <c r="I28" s="16"/>
      <c r="J28" s="46" t="s">
        <v>65</v>
      </c>
      <c r="K28" s="70"/>
      <c r="L28" s="70"/>
      <c r="M28" s="70"/>
      <c r="N28" s="71"/>
    </row>
    <row r="29" spans="1:14" ht="12.75" customHeight="1">
      <c r="A29" s="77"/>
      <c r="B29" s="2"/>
      <c r="C29" s="49"/>
      <c r="D29" s="49"/>
      <c r="E29" s="49"/>
      <c r="F29" s="49"/>
      <c r="G29" t="s">
        <v>86</v>
      </c>
      <c r="H29" s="51"/>
      <c r="J29" s="46" t="s">
        <v>65</v>
      </c>
      <c r="K29" s="70"/>
      <c r="L29" s="70"/>
      <c r="M29" s="70"/>
      <c r="N29" s="71"/>
    </row>
    <row r="30" spans="1:14" ht="12.75" customHeight="1">
      <c r="A30" s="77"/>
      <c r="B30" s="2"/>
      <c r="C30" s="49"/>
      <c r="D30" s="49"/>
      <c r="E30" s="49"/>
      <c r="F30" s="49"/>
      <c r="G30" t="s">
        <v>86</v>
      </c>
      <c r="H30" s="51"/>
      <c r="J30" s="46" t="s">
        <v>65</v>
      </c>
      <c r="K30" s="70"/>
      <c r="L30" s="70"/>
      <c r="M30" s="70"/>
      <c r="N30" s="71"/>
    </row>
    <row r="31" spans="1:14" ht="12.75" customHeight="1">
      <c r="A31" s="52" t="s">
        <v>87</v>
      </c>
      <c r="B31" s="2" t="s">
        <v>88</v>
      </c>
      <c r="C31" s="2"/>
      <c r="D31" s="2"/>
      <c r="J31" s="46" t="s">
        <v>65</v>
      </c>
      <c r="K31" s="70"/>
      <c r="L31" s="70"/>
      <c r="M31" s="70"/>
      <c r="N31" s="71"/>
    </row>
    <row r="32" spans="1:14" ht="12.75" customHeight="1">
      <c r="A32" s="77"/>
      <c r="B32" s="2"/>
      <c r="C32" s="49"/>
      <c r="D32" s="49"/>
      <c r="E32" s="49"/>
      <c r="F32" s="49"/>
      <c r="G32" t="s">
        <v>86</v>
      </c>
      <c r="H32" s="51"/>
      <c r="J32" s="46" t="s">
        <v>65</v>
      </c>
      <c r="K32" s="70"/>
      <c r="L32" s="70"/>
      <c r="M32" s="70"/>
      <c r="N32" s="71"/>
    </row>
    <row r="33" spans="1:15" ht="12.75" customHeight="1">
      <c r="A33" s="77"/>
      <c r="B33" s="2"/>
      <c r="C33" s="49"/>
      <c r="D33" s="49"/>
      <c r="E33" s="49"/>
      <c r="F33" s="49"/>
      <c r="G33" t="s">
        <v>86</v>
      </c>
      <c r="H33" s="51"/>
      <c r="J33" s="46" t="s">
        <v>65</v>
      </c>
      <c r="K33" s="70"/>
      <c r="L33" s="70"/>
      <c r="M33" s="70"/>
      <c r="N33" s="71"/>
    </row>
    <row r="34" spans="1:15" ht="12.75" customHeight="1">
      <c r="A34" s="77"/>
      <c r="B34" s="2"/>
      <c r="C34" s="49"/>
      <c r="D34" s="49"/>
      <c r="E34" s="49"/>
      <c r="F34" s="49"/>
      <c r="G34" t="s">
        <v>86</v>
      </c>
      <c r="H34" s="51"/>
      <c r="J34" s="46" t="s">
        <v>65</v>
      </c>
      <c r="K34" s="70"/>
      <c r="L34" s="70"/>
      <c r="M34" s="70"/>
      <c r="N34" s="71"/>
    </row>
    <row r="35" spans="1:15" ht="12.75" customHeight="1">
      <c r="A35" s="52" t="s">
        <v>89</v>
      </c>
      <c r="B35" s="2" t="s">
        <v>90</v>
      </c>
      <c r="C35" s="2"/>
      <c r="D35" s="2"/>
      <c r="E35" s="2"/>
      <c r="F35" s="2"/>
      <c r="J35" s="46" t="s">
        <v>65</v>
      </c>
      <c r="K35" s="70"/>
      <c r="L35" s="70"/>
      <c r="M35" s="70"/>
      <c r="N35" s="71"/>
    </row>
    <row r="36" spans="1:15" ht="9.6" customHeight="1">
      <c r="A36" s="54"/>
      <c r="B36" s="2"/>
      <c r="C36" s="2"/>
      <c r="D36" s="2"/>
      <c r="E36" s="2"/>
      <c r="F36" s="2"/>
      <c r="G36" s="2"/>
      <c r="H36" s="2"/>
      <c r="J36" s="46" t="s">
        <v>65</v>
      </c>
      <c r="K36" s="74"/>
      <c r="L36" s="74"/>
      <c r="M36" s="74"/>
      <c r="N36" s="75"/>
    </row>
    <row r="37" spans="1:15" ht="12.95" customHeight="1">
      <c r="A37" s="66" t="s">
        <v>91</v>
      </c>
      <c r="B37" s="2"/>
      <c r="C37" s="2"/>
      <c r="D37" s="2"/>
      <c r="E37" s="2"/>
      <c r="F37" s="2"/>
      <c r="G37" s="2"/>
      <c r="H37" s="2"/>
      <c r="J37" s="46" t="s">
        <v>65</v>
      </c>
      <c r="K37" s="74"/>
      <c r="L37" s="74"/>
      <c r="M37" s="74"/>
      <c r="N37" s="75"/>
    </row>
    <row r="38" spans="1:15" ht="12.75" customHeight="1">
      <c r="A38" s="52" t="s">
        <v>92</v>
      </c>
      <c r="B38" s="2" t="s">
        <v>93</v>
      </c>
      <c r="C38" s="2"/>
      <c r="D38" s="2"/>
      <c r="E38" s="2"/>
      <c r="F38" s="2"/>
      <c r="G38" s="2"/>
      <c r="H38" s="2"/>
      <c r="J38" s="46" t="s">
        <v>65</v>
      </c>
      <c r="K38" s="70"/>
      <c r="L38" s="70"/>
      <c r="M38" s="70"/>
      <c r="N38" s="71"/>
    </row>
    <row r="39" spans="1:15" ht="12.75" customHeight="1">
      <c r="A39" s="52" t="s">
        <v>94</v>
      </c>
      <c r="B39" s="2" t="s">
        <v>95</v>
      </c>
      <c r="C39" s="2"/>
      <c r="D39" s="2"/>
      <c r="E39" s="2"/>
      <c r="F39" s="2"/>
      <c r="G39" s="2"/>
      <c r="H39" s="2"/>
      <c r="J39" s="46" t="s">
        <v>65</v>
      </c>
      <c r="K39" s="78"/>
      <c r="L39" s="78"/>
      <c r="M39" s="78"/>
      <c r="N39" s="78"/>
      <c r="O39" s="2"/>
    </row>
    <row r="40" spans="1:15" ht="12.75" customHeight="1">
      <c r="A40" s="52" t="s">
        <v>96</v>
      </c>
      <c r="B40" s="2" t="s">
        <v>97</v>
      </c>
      <c r="C40" s="2"/>
      <c r="D40" s="2"/>
      <c r="E40" s="2"/>
      <c r="F40" s="2"/>
      <c r="G40" s="2"/>
      <c r="H40" s="2"/>
      <c r="J40" s="46" t="s">
        <v>65</v>
      </c>
      <c r="K40" s="70"/>
      <c r="L40" s="70"/>
      <c r="M40" s="70"/>
      <c r="N40" s="71"/>
    </row>
    <row r="41" spans="1:15" ht="12.75" customHeight="1">
      <c r="A41" s="52" t="s">
        <v>98</v>
      </c>
      <c r="B41" s="2" t="s">
        <v>99</v>
      </c>
      <c r="C41" s="2"/>
      <c r="D41" s="2"/>
      <c r="E41" s="2"/>
      <c r="J41" s="46" t="s">
        <v>65</v>
      </c>
      <c r="K41" s="70"/>
      <c r="L41" s="70"/>
      <c r="M41" s="70"/>
      <c r="N41" s="71"/>
    </row>
    <row r="42" spans="1:15" ht="12.75" customHeight="1">
      <c r="A42" s="52" t="s">
        <v>100</v>
      </c>
      <c r="B42" s="2" t="s">
        <v>101</v>
      </c>
      <c r="C42" s="2"/>
      <c r="D42" s="2"/>
      <c r="E42" s="2"/>
      <c r="F42" s="2"/>
      <c r="J42" s="46" t="s">
        <v>65</v>
      </c>
      <c r="K42" s="70"/>
      <c r="L42" s="70"/>
      <c r="M42" s="70"/>
      <c r="N42" s="71"/>
    </row>
    <row r="43" spans="1:15" ht="12.75" customHeight="1">
      <c r="A43" s="52" t="s">
        <v>102</v>
      </c>
      <c r="B43" s="2" t="s">
        <v>103</v>
      </c>
      <c r="C43" s="2"/>
      <c r="D43" s="2"/>
      <c r="E43" s="2"/>
      <c r="F43" s="2"/>
      <c r="G43" s="2"/>
      <c r="H43" s="2"/>
      <c r="J43" s="46" t="s">
        <v>65</v>
      </c>
      <c r="K43" s="70"/>
      <c r="L43" s="70"/>
      <c r="M43" s="70"/>
      <c r="N43" s="71"/>
    </row>
    <row r="44" spans="1:15" ht="12.75" customHeight="1">
      <c r="A44" s="52" t="s">
        <v>104</v>
      </c>
      <c r="B44" s="2" t="s">
        <v>105</v>
      </c>
      <c r="C44" s="2"/>
      <c r="D44" s="2"/>
      <c r="E44" s="2"/>
      <c r="F44" s="2"/>
      <c r="G44" s="2"/>
      <c r="H44" s="2"/>
      <c r="J44" s="46" t="s">
        <v>65</v>
      </c>
      <c r="K44" s="70"/>
      <c r="L44" s="70"/>
      <c r="M44" s="70"/>
      <c r="N44" s="71"/>
    </row>
    <row r="45" spans="1:15" ht="12.75" customHeight="1">
      <c r="A45" s="52" t="s">
        <v>106</v>
      </c>
      <c r="B45" s="2" t="s">
        <v>107</v>
      </c>
      <c r="C45" s="2"/>
      <c r="D45" s="2"/>
      <c r="E45" s="2"/>
      <c r="J45" s="46" t="s">
        <v>65</v>
      </c>
      <c r="K45" s="70"/>
      <c r="L45" s="70"/>
      <c r="M45" s="70"/>
      <c r="N45" s="71"/>
    </row>
    <row r="46" spans="1:15" ht="12.75" customHeight="1">
      <c r="A46" s="52" t="s">
        <v>108</v>
      </c>
      <c r="B46" s="2" t="s">
        <v>109</v>
      </c>
      <c r="C46" s="2"/>
      <c r="D46" s="2"/>
      <c r="E46" s="2"/>
      <c r="F46" s="2"/>
      <c r="J46" s="46" t="s">
        <v>65</v>
      </c>
      <c r="K46" s="70"/>
      <c r="L46" s="70"/>
      <c r="M46" s="70"/>
      <c r="N46" s="71"/>
    </row>
    <row r="47" spans="1:15" ht="12.75" customHeight="1">
      <c r="A47" s="52" t="s">
        <v>110</v>
      </c>
      <c r="B47" s="2" t="s">
        <v>111</v>
      </c>
      <c r="C47" s="2"/>
      <c r="D47" s="2"/>
      <c r="E47" s="2"/>
      <c r="F47" s="2"/>
      <c r="J47" s="46" t="s">
        <v>65</v>
      </c>
      <c r="K47" s="70"/>
      <c r="L47" s="70"/>
      <c r="M47" s="70"/>
      <c r="N47" s="71"/>
    </row>
    <row r="48" spans="1:15" ht="12.75" customHeight="1">
      <c r="A48" s="52" t="s">
        <v>112</v>
      </c>
      <c r="B48" s="2" t="s">
        <v>113</v>
      </c>
      <c r="C48" s="2"/>
      <c r="D48" s="2"/>
      <c r="E48" s="2"/>
      <c r="F48" s="2"/>
      <c r="J48" s="46" t="s">
        <v>65</v>
      </c>
      <c r="K48" s="70"/>
      <c r="L48" s="70"/>
      <c r="M48" s="70"/>
      <c r="N48" s="71"/>
    </row>
    <row r="49" spans="1:14" ht="9.9499999999999993" customHeight="1">
      <c r="A49" s="52"/>
      <c r="B49" s="2"/>
      <c r="C49" s="2"/>
      <c r="D49" s="2"/>
      <c r="E49" s="2"/>
      <c r="F49" s="2"/>
      <c r="G49" s="2"/>
      <c r="H49" s="2"/>
      <c r="J49" s="46" t="s">
        <v>65</v>
      </c>
      <c r="K49" s="74"/>
      <c r="L49" s="74"/>
      <c r="M49" s="74"/>
      <c r="N49" s="75"/>
    </row>
    <row r="50" spans="1:14" ht="12.95" customHeight="1">
      <c r="A50" s="66" t="s">
        <v>114</v>
      </c>
      <c r="B50" s="2"/>
      <c r="C50" s="2"/>
      <c r="D50" s="2"/>
      <c r="E50" s="2"/>
      <c r="F50" s="2"/>
      <c r="G50" s="2"/>
      <c r="H50" s="2"/>
      <c r="J50" s="46" t="s">
        <v>65</v>
      </c>
      <c r="K50" s="74"/>
      <c r="L50" s="74"/>
      <c r="M50" s="74"/>
      <c r="N50" s="75"/>
    </row>
    <row r="51" spans="1:14" ht="12.75" customHeight="1">
      <c r="A51" s="52" t="s">
        <v>115</v>
      </c>
      <c r="B51" s="2" t="s">
        <v>116</v>
      </c>
      <c r="C51" s="2"/>
      <c r="D51" s="2"/>
      <c r="E51" s="2"/>
      <c r="J51" s="46" t="s">
        <v>65</v>
      </c>
      <c r="K51" s="70"/>
      <c r="L51" s="70"/>
      <c r="M51" s="70"/>
      <c r="N51" s="71"/>
    </row>
    <row r="52" spans="1:14" ht="12.75" customHeight="1">
      <c r="A52" s="52" t="s">
        <v>117</v>
      </c>
      <c r="B52" s="2" t="s">
        <v>118</v>
      </c>
      <c r="C52" s="2"/>
      <c r="D52" s="2"/>
      <c r="E52" s="2"/>
      <c r="J52" s="46" t="s">
        <v>65</v>
      </c>
      <c r="K52" s="70"/>
      <c r="L52" s="70"/>
      <c r="M52" s="70"/>
      <c r="N52" s="71"/>
    </row>
    <row r="53" spans="1:14" ht="9.9499999999999993" customHeight="1">
      <c r="A53" s="79"/>
      <c r="B53" s="2"/>
      <c r="C53" s="2"/>
      <c r="D53" s="2"/>
      <c r="E53" s="2"/>
      <c r="F53" s="2"/>
      <c r="G53" s="2"/>
      <c r="H53" s="2"/>
      <c r="J53" s="46" t="s">
        <v>65</v>
      </c>
      <c r="K53" s="74"/>
      <c r="L53" s="74"/>
      <c r="M53" s="74"/>
      <c r="N53" s="75"/>
    </row>
    <row r="54" spans="1:14" ht="12.95" customHeight="1">
      <c r="A54" s="66" t="s">
        <v>119</v>
      </c>
      <c r="B54" s="2"/>
      <c r="C54" s="2"/>
      <c r="D54" s="2"/>
      <c r="E54" s="2"/>
      <c r="F54" s="2"/>
      <c r="G54" s="2"/>
      <c r="H54" s="2"/>
      <c r="J54" s="46" t="s">
        <v>65</v>
      </c>
      <c r="K54" s="74"/>
      <c r="L54" s="74"/>
      <c r="M54" s="74"/>
      <c r="N54" s="75"/>
    </row>
    <row r="55" spans="1:14" ht="12.75" customHeight="1">
      <c r="A55" s="52" t="s">
        <v>120</v>
      </c>
      <c r="B55" s="2" t="s">
        <v>121</v>
      </c>
      <c r="C55" s="2"/>
      <c r="D55" s="2"/>
      <c r="E55" s="2"/>
      <c r="J55" s="46" t="s">
        <v>65</v>
      </c>
      <c r="K55" s="70"/>
      <c r="L55" s="70"/>
      <c r="M55" s="70"/>
      <c r="N55" s="71"/>
    </row>
    <row r="56" spans="1:14" ht="12.75" customHeight="1">
      <c r="A56" s="52" t="s">
        <v>122</v>
      </c>
      <c r="B56" s="2" t="s">
        <v>123</v>
      </c>
      <c r="C56" s="2"/>
      <c r="D56" s="2"/>
      <c r="E56" s="2"/>
      <c r="J56" s="46" t="s">
        <v>65</v>
      </c>
      <c r="K56" s="70"/>
      <c r="L56" s="70"/>
      <c r="M56" s="70"/>
      <c r="N56" s="71"/>
    </row>
    <row r="57" spans="1:14" ht="9.9499999999999993" customHeight="1">
      <c r="A57" s="52"/>
      <c r="B57" s="2"/>
      <c r="C57" s="2"/>
      <c r="D57" s="2"/>
      <c r="E57" s="2"/>
      <c r="F57" s="2"/>
      <c r="G57" s="2"/>
      <c r="H57" s="2"/>
      <c r="J57" s="46" t="s">
        <v>65</v>
      </c>
      <c r="K57" s="74"/>
      <c r="L57" s="74"/>
      <c r="M57" s="74"/>
      <c r="N57" s="75"/>
    </row>
    <row r="58" spans="1:14" ht="12.95" customHeight="1">
      <c r="A58" s="66" t="s">
        <v>124</v>
      </c>
      <c r="B58" s="2"/>
      <c r="C58" s="2"/>
      <c r="D58" s="2"/>
      <c r="E58" s="2"/>
      <c r="F58" s="2"/>
      <c r="G58" s="2"/>
      <c r="H58" s="2"/>
      <c r="J58" s="46" t="s">
        <v>65</v>
      </c>
      <c r="K58" s="74"/>
      <c r="L58" s="74"/>
      <c r="M58" s="74"/>
      <c r="N58" s="75"/>
    </row>
    <row r="59" spans="1:14" ht="12.75" customHeight="1">
      <c r="A59" s="52" t="s">
        <v>125</v>
      </c>
      <c r="B59" s="2" t="s">
        <v>126</v>
      </c>
      <c r="C59" s="2"/>
      <c r="D59" s="2"/>
      <c r="E59" s="2"/>
      <c r="J59" s="46" t="s">
        <v>65</v>
      </c>
      <c r="K59" s="70"/>
      <c r="L59" s="70"/>
      <c r="M59" s="70"/>
      <c r="N59" s="71"/>
    </row>
    <row r="60" spans="1:14" ht="12.75" customHeight="1">
      <c r="A60" s="52" t="s">
        <v>127</v>
      </c>
      <c r="B60" s="2" t="s">
        <v>128</v>
      </c>
      <c r="C60" s="2"/>
      <c r="D60" s="2"/>
      <c r="E60" s="2"/>
      <c r="J60" s="46" t="s">
        <v>65</v>
      </c>
      <c r="K60" s="70"/>
      <c r="L60" s="70"/>
      <c r="M60" s="70"/>
      <c r="N60" s="71"/>
    </row>
    <row r="61" spans="1:14" ht="12.75" customHeight="1">
      <c r="A61" s="52" t="s">
        <v>129</v>
      </c>
      <c r="B61" s="2" t="s">
        <v>130</v>
      </c>
      <c r="C61" s="2"/>
      <c r="D61" s="2"/>
      <c r="E61" s="2"/>
      <c r="J61" s="46" t="s">
        <v>65</v>
      </c>
      <c r="K61" s="80"/>
      <c r="L61" s="80"/>
      <c r="M61" s="80"/>
      <c r="N61" s="73"/>
    </row>
    <row r="62" spans="1:14" ht="9.9499999999999993" customHeight="1">
      <c r="A62" s="52"/>
      <c r="B62" s="2"/>
      <c r="C62" s="2"/>
      <c r="D62" s="2"/>
      <c r="E62" s="2"/>
      <c r="F62" s="2"/>
      <c r="G62" s="2"/>
      <c r="H62" s="2"/>
      <c r="J62" s="46" t="s">
        <v>65</v>
      </c>
      <c r="K62" s="74"/>
      <c r="L62" s="74"/>
      <c r="M62" s="74"/>
      <c r="N62" s="75"/>
    </row>
    <row r="63" spans="1:14" ht="12.95" customHeight="1">
      <c r="A63" s="66" t="s">
        <v>131</v>
      </c>
      <c r="B63" s="2"/>
      <c r="C63" s="2"/>
      <c r="D63" s="2"/>
      <c r="E63" s="2"/>
      <c r="F63" s="2"/>
      <c r="G63" s="2"/>
      <c r="H63" s="2"/>
      <c r="J63" s="46" t="s">
        <v>65</v>
      </c>
      <c r="K63" s="74"/>
      <c r="L63" s="74"/>
      <c r="M63" s="74"/>
      <c r="N63" s="75"/>
    </row>
    <row r="64" spans="1:14" ht="12.75" customHeight="1">
      <c r="A64" s="54" t="s">
        <v>132</v>
      </c>
      <c r="B64" s="2" t="s">
        <v>133</v>
      </c>
      <c r="C64" s="2"/>
      <c r="D64" s="2"/>
      <c r="E64" s="2"/>
      <c r="J64" s="46" t="s">
        <v>65</v>
      </c>
      <c r="K64" s="70"/>
      <c r="L64" s="70"/>
      <c r="M64" s="70"/>
      <c r="N64" s="71"/>
    </row>
    <row r="65" spans="1:14" ht="12.75" customHeight="1">
      <c r="A65" s="54" t="s">
        <v>134</v>
      </c>
      <c r="B65" s="2" t="s">
        <v>135</v>
      </c>
      <c r="C65" s="2"/>
      <c r="D65" s="2"/>
      <c r="E65" s="2"/>
      <c r="J65" s="46" t="s">
        <v>65</v>
      </c>
      <c r="K65" s="70"/>
      <c r="L65" s="70"/>
      <c r="M65" s="70"/>
      <c r="N65" s="71"/>
    </row>
    <row r="66" spans="1:14" ht="12.75" customHeight="1">
      <c r="A66" s="54" t="s">
        <v>136</v>
      </c>
      <c r="B66" s="2" t="s">
        <v>137</v>
      </c>
      <c r="C66" s="2"/>
      <c r="D66" s="2"/>
      <c r="E66" s="2"/>
      <c r="F66" s="2"/>
      <c r="J66" s="46" t="s">
        <v>65</v>
      </c>
      <c r="K66" s="70"/>
      <c r="L66" s="70"/>
      <c r="M66" s="70"/>
      <c r="N66" s="71"/>
    </row>
    <row r="67" spans="1:14" ht="12.75" customHeight="1">
      <c r="A67" s="77"/>
      <c r="B67" s="2"/>
      <c r="C67" s="49" t="s">
        <v>240</v>
      </c>
      <c r="D67" s="49"/>
      <c r="E67" s="49"/>
      <c r="F67" s="49"/>
      <c r="G67" s="7"/>
      <c r="H67" s="16" t="s">
        <v>138</v>
      </c>
      <c r="J67" s="46" t="s">
        <v>65</v>
      </c>
      <c r="K67" s="70">
        <f>453056/2</f>
        <v>226528</v>
      </c>
      <c r="L67" s="70"/>
      <c r="M67" s="70">
        <v>450000</v>
      </c>
      <c r="N67" s="71"/>
    </row>
    <row r="68" spans="1:14" ht="12.75" customHeight="1">
      <c r="A68" s="77"/>
      <c r="B68" s="2"/>
      <c r="C68" s="49" t="s">
        <v>241</v>
      </c>
      <c r="D68" s="49"/>
      <c r="E68" s="49"/>
      <c r="F68" s="49"/>
      <c r="G68" s="7"/>
      <c r="H68" s="16" t="s">
        <v>138</v>
      </c>
      <c r="J68" s="46" t="s">
        <v>65</v>
      </c>
      <c r="K68" s="70"/>
      <c r="L68" s="70"/>
      <c r="M68" s="70">
        <f>195728</f>
        <v>195728</v>
      </c>
      <c r="N68" s="71"/>
    </row>
    <row r="69" spans="1:14" ht="12.75" customHeight="1">
      <c r="A69" s="77"/>
      <c r="B69" s="2"/>
      <c r="C69" s="49" t="s">
        <v>242</v>
      </c>
      <c r="D69" s="49"/>
      <c r="E69" s="49"/>
      <c r="F69" s="49"/>
      <c r="G69" s="7"/>
      <c r="H69" s="16" t="s">
        <v>138</v>
      </c>
      <c r="J69" s="46" t="s">
        <v>65</v>
      </c>
      <c r="K69" s="70"/>
      <c r="L69" s="70"/>
      <c r="M69" s="70">
        <v>47189</v>
      </c>
      <c r="N69" s="71"/>
    </row>
    <row r="70" spans="1:14" ht="12.75" customHeight="1">
      <c r="A70" s="77"/>
      <c r="B70" s="2"/>
      <c r="C70" s="49"/>
      <c r="D70" s="49"/>
      <c r="E70" s="49"/>
      <c r="F70" s="49"/>
      <c r="G70" s="7"/>
      <c r="H70" s="16" t="s">
        <v>138</v>
      </c>
      <c r="J70" s="46" t="s">
        <v>65</v>
      </c>
      <c r="K70" s="70"/>
      <c r="L70" s="70"/>
      <c r="M70" s="70"/>
      <c r="N70" s="71"/>
    </row>
    <row r="71" spans="1:14" ht="12.75" customHeight="1">
      <c r="A71" s="77"/>
      <c r="B71" s="2"/>
      <c r="C71" s="49"/>
      <c r="D71" s="49"/>
      <c r="E71" s="49"/>
      <c r="F71" s="49"/>
      <c r="G71" s="7"/>
      <c r="H71" s="16" t="s">
        <v>138</v>
      </c>
      <c r="J71" s="46" t="s">
        <v>65</v>
      </c>
      <c r="K71" s="70"/>
      <c r="L71" s="70"/>
      <c r="M71" s="70"/>
      <c r="N71" s="71"/>
    </row>
    <row r="72" spans="1:14" ht="12.95" customHeight="1">
      <c r="A72" s="79"/>
      <c r="B72" s="2"/>
      <c r="C72" s="51"/>
      <c r="D72" s="51"/>
      <c r="E72" s="51"/>
      <c r="F72" s="51"/>
      <c r="G72" s="51"/>
      <c r="H72" s="51"/>
      <c r="J72" s="46" t="s">
        <v>65</v>
      </c>
      <c r="K72" s="74"/>
      <c r="L72" s="74"/>
      <c r="M72" s="74"/>
      <c r="N72" s="75"/>
    </row>
    <row r="73" spans="1:14" ht="13.5" thickBot="1">
      <c r="A73" s="55" t="s">
        <v>139</v>
      </c>
      <c r="B73" t="s">
        <v>140</v>
      </c>
      <c r="J73" s="46" t="s">
        <v>65</v>
      </c>
      <c r="K73" s="81">
        <f>SUM(K17:K71)</f>
        <v>285542</v>
      </c>
      <c r="L73" s="81"/>
      <c r="M73" s="81">
        <f>SUM(M17:M71)</f>
        <v>751931</v>
      </c>
      <c r="N73" s="82"/>
    </row>
    <row r="74" spans="1:14" ht="14.25" thickTop="1" thickBot="1">
      <c r="A74" s="83"/>
      <c r="B74" s="11"/>
      <c r="C74" s="11"/>
      <c r="D74" s="11"/>
      <c r="E74" s="11"/>
      <c r="F74" s="11"/>
      <c r="G74" s="11"/>
      <c r="H74" s="11"/>
      <c r="I74" s="11"/>
      <c r="J74" s="11"/>
      <c r="K74" s="84" t="s">
        <v>141</v>
      </c>
      <c r="L74" s="85"/>
      <c r="M74" s="86" t="s">
        <v>142</v>
      </c>
      <c r="N74" s="87"/>
    </row>
    <row r="75" spans="1:14" ht="13.5" thickTop="1">
      <c r="A75" s="55" t="s">
        <v>143</v>
      </c>
      <c r="C75" t="s">
        <v>144</v>
      </c>
    </row>
    <row r="76" spans="1:14">
      <c r="A76" s="55"/>
      <c r="C76" t="s">
        <v>145</v>
      </c>
    </row>
    <row r="77" spans="1:14">
      <c r="A77" s="55"/>
      <c r="C77" t="s">
        <v>146</v>
      </c>
    </row>
    <row r="78" spans="1:14">
      <c r="A78" s="55"/>
      <c r="C78" t="s">
        <v>147</v>
      </c>
    </row>
    <row r="79" spans="1:14">
      <c r="A79" s="55"/>
    </row>
    <row r="80" spans="1:14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</sheetData>
  <phoneticPr fontId="0" type="noConversion"/>
  <printOptions horizontalCentered="1"/>
  <pageMargins left="0.25" right="0.25" top="0.25" bottom="0.25" header="0.23" footer="0"/>
  <pageSetup paperSize="5" orientation="portrait" horizontalDpi="300" r:id="rId1"/>
  <headerFooter alignWithMargins="0"/>
  <rowBreaks count="1" manualBreakCount="1">
    <brk id="78" max="16383" man="1"/>
  </rowBreaks>
  <colBreaks count="1" manualBreakCount="1">
    <brk id="1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2"/>
  <sheetViews>
    <sheetView topLeftCell="A46" zoomScaleNormal="100" workbookViewId="0">
      <selection activeCell="M59" sqref="M59"/>
    </sheetView>
  </sheetViews>
  <sheetFormatPr defaultRowHeight="12.75"/>
  <cols>
    <col min="1" max="1" width="6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6.7109375" customWidth="1"/>
    <col min="10" max="10" width="1.7109375" customWidth="1"/>
    <col min="11" max="14" width="14.7109375" customWidth="1"/>
  </cols>
  <sheetData>
    <row r="1" spans="1:14" s="45" customFormat="1" ht="9.75" customHeight="1">
      <c r="A1" s="44" t="s">
        <v>39</v>
      </c>
      <c r="N1" s="46" t="s">
        <v>46</v>
      </c>
    </row>
    <row r="2" spans="1:14" s="45" customFormat="1" ht="9.75" customHeight="1">
      <c r="A2" s="44" t="s">
        <v>47</v>
      </c>
      <c r="N2" s="47"/>
    </row>
    <row r="3" spans="1:14">
      <c r="A3" s="48" t="s">
        <v>223</v>
      </c>
      <c r="C3" s="50">
        <v>2012</v>
      </c>
      <c r="E3" s="50">
        <v>45</v>
      </c>
      <c r="G3" s="50" t="s">
        <v>218</v>
      </c>
      <c r="I3" s="49"/>
      <c r="J3" s="51"/>
    </row>
    <row r="4" spans="1:14">
      <c r="A4" s="52" t="s">
        <v>48</v>
      </c>
      <c r="B4" s="53"/>
      <c r="C4" s="53" t="s">
        <v>49</v>
      </c>
      <c r="D4" s="2"/>
      <c r="E4" s="53" t="s">
        <v>50</v>
      </c>
      <c r="F4" s="53"/>
      <c r="G4" s="53" t="s">
        <v>51</v>
      </c>
      <c r="H4" s="53"/>
      <c r="I4" s="53" t="s">
        <v>52</v>
      </c>
      <c r="J4" s="53"/>
    </row>
    <row r="5" spans="1:14">
      <c r="A5" s="54" t="s">
        <v>219</v>
      </c>
      <c r="M5" s="121" t="s">
        <v>220</v>
      </c>
      <c r="N5" s="46" t="s">
        <v>222</v>
      </c>
    </row>
    <row r="6" spans="1:14" ht="9.9499999999999993" customHeight="1">
      <c r="A6" s="55"/>
    </row>
    <row r="7" spans="1:14" ht="11.25" customHeight="1">
      <c r="A7" s="56" t="s">
        <v>224</v>
      </c>
      <c r="B7" s="22"/>
      <c r="C7" s="22"/>
      <c r="D7" s="22"/>
      <c r="E7" s="22"/>
      <c r="F7" s="57"/>
      <c r="G7" s="22"/>
      <c r="H7" s="22"/>
      <c r="I7" s="22"/>
      <c r="J7" s="22"/>
      <c r="K7" s="22"/>
      <c r="L7" s="22"/>
      <c r="M7" s="22"/>
      <c r="N7" s="22"/>
    </row>
    <row r="8" spans="1:14" ht="11.25" customHeight="1">
      <c r="A8" s="56" t="s">
        <v>53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ht="11.25" customHeight="1">
      <c r="A9" s="58" t="s">
        <v>275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</row>
    <row r="10" spans="1:14" ht="9.9499999999999993" customHeight="1" thickBot="1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4" ht="12.6" customHeight="1" thickTop="1">
      <c r="A11" s="55"/>
      <c r="K11" s="60" t="s">
        <v>54</v>
      </c>
      <c r="L11" s="61"/>
      <c r="M11" s="61"/>
      <c r="N11" s="61"/>
    </row>
    <row r="12" spans="1:14" ht="9.9499999999999993" customHeight="1">
      <c r="A12" s="55"/>
      <c r="K12" s="62" t="s">
        <v>55</v>
      </c>
      <c r="L12" s="62" t="s">
        <v>56</v>
      </c>
      <c r="M12" s="62" t="s">
        <v>57</v>
      </c>
      <c r="N12" s="90" t="s">
        <v>56</v>
      </c>
    </row>
    <row r="13" spans="1:14" ht="9.9499999999999993" customHeight="1">
      <c r="A13" s="55"/>
      <c r="K13" s="122">
        <v>40725</v>
      </c>
      <c r="L13" s="63" t="s">
        <v>58</v>
      </c>
      <c r="M13" s="62" t="s">
        <v>276</v>
      </c>
      <c r="N13" s="124" t="s">
        <v>58</v>
      </c>
    </row>
    <row r="14" spans="1:14" ht="9.9499999999999993" customHeight="1">
      <c r="A14" s="55"/>
      <c r="K14" s="62" t="s">
        <v>59</v>
      </c>
      <c r="L14" s="63" t="s">
        <v>60</v>
      </c>
      <c r="M14" s="62" t="s">
        <v>59</v>
      </c>
      <c r="N14" s="124" t="s">
        <v>60</v>
      </c>
    </row>
    <row r="15" spans="1:14" ht="9.9499999999999993" customHeight="1">
      <c r="A15" s="55"/>
      <c r="K15" s="123">
        <v>40908</v>
      </c>
      <c r="L15" s="65" t="s">
        <v>61</v>
      </c>
      <c r="M15" s="64" t="s">
        <v>277</v>
      </c>
      <c r="N15" s="125" t="s">
        <v>61</v>
      </c>
    </row>
    <row r="16" spans="1:14" ht="12.95" customHeight="1">
      <c r="A16" s="66" t="s">
        <v>62</v>
      </c>
      <c r="B16" s="67"/>
      <c r="K16" s="68"/>
      <c r="L16" s="68"/>
      <c r="M16" s="68"/>
      <c r="N16" s="69"/>
    </row>
    <row r="17" spans="1:14" ht="12.75" customHeight="1">
      <c r="A17" s="52" t="s">
        <v>63</v>
      </c>
      <c r="B17" s="2" t="s">
        <v>64</v>
      </c>
      <c r="C17" s="2"/>
      <c r="D17" s="2"/>
      <c r="E17" s="2"/>
      <c r="F17" s="2"/>
      <c r="G17" s="2"/>
      <c r="H17" s="2"/>
      <c r="I17" s="46"/>
      <c r="J17" s="46" t="s">
        <v>65</v>
      </c>
      <c r="K17" s="70">
        <v>17960</v>
      </c>
      <c r="L17" s="70"/>
      <c r="M17" s="70">
        <v>17960</v>
      </c>
      <c r="N17" s="71"/>
    </row>
    <row r="18" spans="1:14" ht="12.75" customHeight="1">
      <c r="A18" s="52" t="s">
        <v>66</v>
      </c>
      <c r="B18" s="2" t="s">
        <v>67</v>
      </c>
      <c r="C18" s="2"/>
      <c r="D18" s="2"/>
      <c r="E18" s="2"/>
      <c r="F18" s="2"/>
      <c r="I18" s="46"/>
      <c r="J18" s="46" t="s">
        <v>65</v>
      </c>
      <c r="K18" s="70">
        <v>97909</v>
      </c>
      <c r="L18" s="70"/>
      <c r="M18" s="70">
        <v>97909</v>
      </c>
      <c r="N18" s="71"/>
    </row>
    <row r="19" spans="1:14" ht="12.75" customHeight="1">
      <c r="A19" s="52" t="s">
        <v>68</v>
      </c>
      <c r="B19" s="2" t="s">
        <v>69</v>
      </c>
      <c r="I19" s="46"/>
      <c r="J19" s="46" t="s">
        <v>65</v>
      </c>
      <c r="K19" s="70"/>
      <c r="L19" s="70"/>
      <c r="M19" s="70"/>
      <c r="N19" s="71"/>
    </row>
    <row r="20" spans="1:14" ht="12.75" customHeight="1">
      <c r="A20" s="52" t="s">
        <v>70</v>
      </c>
      <c r="B20" s="2" t="s">
        <v>71</v>
      </c>
      <c r="I20" s="46"/>
      <c r="J20" s="46" t="s">
        <v>65</v>
      </c>
      <c r="K20" s="70"/>
      <c r="L20" s="70"/>
      <c r="M20" s="72" t="s">
        <v>72</v>
      </c>
      <c r="N20" s="71"/>
    </row>
    <row r="21" spans="1:14" ht="12.75" customHeight="1">
      <c r="A21" s="52" t="s">
        <v>73</v>
      </c>
      <c r="B21" s="2" t="s">
        <v>74</v>
      </c>
      <c r="I21" s="46"/>
      <c r="J21" s="46" t="s">
        <v>65</v>
      </c>
      <c r="K21" s="70"/>
      <c r="L21" s="70"/>
      <c r="M21" s="70"/>
      <c r="N21" s="71"/>
    </row>
    <row r="22" spans="1:14" ht="12.75" customHeight="1">
      <c r="A22" s="52" t="s">
        <v>75</v>
      </c>
      <c r="B22" s="2" t="s">
        <v>76</v>
      </c>
      <c r="I22" s="46"/>
      <c r="J22" s="46" t="s">
        <v>65</v>
      </c>
      <c r="K22" s="70">
        <v>19006</v>
      </c>
      <c r="L22" s="70"/>
      <c r="M22" s="70">
        <v>19006</v>
      </c>
      <c r="N22" s="73"/>
    </row>
    <row r="23" spans="1:14" ht="12.75" customHeight="1">
      <c r="A23" s="52" t="s">
        <v>77</v>
      </c>
      <c r="B23" s="2" t="s">
        <v>78</v>
      </c>
      <c r="I23" s="46"/>
      <c r="J23" s="46" t="s">
        <v>65</v>
      </c>
      <c r="K23" s="70"/>
      <c r="L23" s="70"/>
      <c r="M23" s="70"/>
      <c r="N23" s="73"/>
    </row>
    <row r="24" spans="1:14" ht="12.75" customHeight="1">
      <c r="A24" s="52" t="s">
        <v>79</v>
      </c>
      <c r="B24" s="2" t="s">
        <v>80</v>
      </c>
      <c r="I24" s="46"/>
      <c r="J24" s="46" t="s">
        <v>65</v>
      </c>
      <c r="K24" s="70"/>
      <c r="L24" s="70"/>
      <c r="M24" s="70"/>
      <c r="N24" s="73"/>
    </row>
    <row r="25" spans="1:14" ht="9.6" customHeight="1">
      <c r="A25" s="54"/>
      <c r="B25" s="2"/>
      <c r="C25" s="2"/>
      <c r="D25" s="2"/>
      <c r="E25" s="2"/>
      <c r="F25" s="2"/>
      <c r="G25" s="2"/>
      <c r="H25" s="2"/>
      <c r="I25" s="2"/>
      <c r="J25" s="46" t="s">
        <v>65</v>
      </c>
      <c r="K25" s="74"/>
      <c r="L25" s="74"/>
      <c r="M25" s="74"/>
      <c r="N25" s="75"/>
    </row>
    <row r="26" spans="1:14" ht="12.95" customHeight="1">
      <c r="A26" s="66" t="s">
        <v>81</v>
      </c>
      <c r="B26" s="2"/>
      <c r="C26" s="2"/>
      <c r="D26" s="2"/>
      <c r="E26" s="2"/>
      <c r="F26" s="2"/>
      <c r="G26" s="2"/>
      <c r="H26" s="2"/>
      <c r="I26" s="2"/>
      <c r="J26" s="46" t="s">
        <v>65</v>
      </c>
      <c r="K26" s="74"/>
      <c r="L26" s="74"/>
      <c r="M26" s="74"/>
      <c r="N26" s="75"/>
    </row>
    <row r="27" spans="1:14" ht="12.75" customHeight="1">
      <c r="A27" s="52" t="s">
        <v>82</v>
      </c>
      <c r="B27" s="2" t="s">
        <v>83</v>
      </c>
      <c r="D27" s="2"/>
      <c r="J27" s="46" t="s">
        <v>65</v>
      </c>
      <c r="K27" s="70"/>
      <c r="L27" s="70"/>
      <c r="M27" s="70"/>
      <c r="N27" s="71"/>
    </row>
    <row r="28" spans="1:14" ht="12.75" customHeight="1">
      <c r="A28" s="76" t="s">
        <v>84</v>
      </c>
      <c r="B28" s="51" t="s">
        <v>85</v>
      </c>
      <c r="C28" s="51"/>
      <c r="D28" s="51"/>
      <c r="E28" s="51"/>
      <c r="F28" s="51"/>
      <c r="G28" s="16"/>
      <c r="H28" s="51"/>
      <c r="I28" s="16"/>
      <c r="J28" s="46" t="s">
        <v>65</v>
      </c>
      <c r="K28" s="70"/>
      <c r="L28" s="70"/>
      <c r="M28" s="70"/>
      <c r="N28" s="71"/>
    </row>
    <row r="29" spans="1:14" ht="12.75" customHeight="1">
      <c r="A29" s="77"/>
      <c r="B29" s="2"/>
      <c r="C29" s="49"/>
      <c r="D29" s="49"/>
      <c r="E29" s="49"/>
      <c r="F29" s="49"/>
      <c r="G29" t="s">
        <v>86</v>
      </c>
      <c r="H29" s="51"/>
      <c r="J29" s="46" t="s">
        <v>65</v>
      </c>
      <c r="K29" s="70"/>
      <c r="L29" s="70"/>
      <c r="M29" s="70"/>
      <c r="N29" s="71"/>
    </row>
    <row r="30" spans="1:14" ht="12.75" customHeight="1">
      <c r="A30" s="77"/>
      <c r="B30" s="2"/>
      <c r="C30" s="49"/>
      <c r="D30" s="49"/>
      <c r="E30" s="49"/>
      <c r="F30" s="49"/>
      <c r="G30" t="s">
        <v>86</v>
      </c>
      <c r="H30" s="51"/>
      <c r="J30" s="46" t="s">
        <v>65</v>
      </c>
      <c r="K30" s="70"/>
      <c r="L30" s="70"/>
      <c r="M30" s="70"/>
      <c r="N30" s="71"/>
    </row>
    <row r="31" spans="1:14" ht="12.75" customHeight="1">
      <c r="A31" s="52" t="s">
        <v>87</v>
      </c>
      <c r="B31" s="2" t="s">
        <v>88</v>
      </c>
      <c r="C31" s="2"/>
      <c r="D31" s="2"/>
      <c r="J31" s="46" t="s">
        <v>65</v>
      </c>
      <c r="K31" s="70"/>
      <c r="L31" s="70"/>
      <c r="M31" s="70"/>
      <c r="N31" s="71"/>
    </row>
    <row r="32" spans="1:14" ht="12.75" customHeight="1">
      <c r="A32" s="77"/>
      <c r="B32" s="2"/>
      <c r="C32" s="49"/>
      <c r="D32" s="49"/>
      <c r="E32" s="49"/>
      <c r="F32" s="49"/>
      <c r="G32" t="s">
        <v>86</v>
      </c>
      <c r="H32" s="51"/>
      <c r="J32" s="46" t="s">
        <v>65</v>
      </c>
      <c r="K32" s="70"/>
      <c r="L32" s="70"/>
      <c r="M32" s="70"/>
      <c r="N32" s="71"/>
    </row>
    <row r="33" spans="1:15" ht="12.75" customHeight="1">
      <c r="A33" s="77"/>
      <c r="B33" s="2"/>
      <c r="C33" s="49"/>
      <c r="D33" s="49"/>
      <c r="E33" s="49"/>
      <c r="F33" s="49"/>
      <c r="G33" t="s">
        <v>86</v>
      </c>
      <c r="H33" s="51"/>
      <c r="J33" s="46" t="s">
        <v>65</v>
      </c>
      <c r="K33" s="70"/>
      <c r="L33" s="70"/>
      <c r="M33" s="70"/>
      <c r="N33" s="71"/>
    </row>
    <row r="34" spans="1:15" ht="12.75" customHeight="1">
      <c r="A34" s="77"/>
      <c r="B34" s="2"/>
      <c r="C34" s="49"/>
      <c r="D34" s="49"/>
      <c r="E34" s="49"/>
      <c r="F34" s="49"/>
      <c r="G34" t="s">
        <v>86</v>
      </c>
      <c r="H34" s="51"/>
      <c r="J34" s="46" t="s">
        <v>65</v>
      </c>
      <c r="K34" s="70"/>
      <c r="L34" s="70"/>
      <c r="M34" s="70"/>
      <c r="N34" s="71"/>
    </row>
    <row r="35" spans="1:15" ht="12.75" customHeight="1">
      <c r="A35" s="52" t="s">
        <v>89</v>
      </c>
      <c r="B35" s="2" t="s">
        <v>90</v>
      </c>
      <c r="C35" s="2"/>
      <c r="D35" s="2"/>
      <c r="E35" s="2"/>
      <c r="F35" s="2"/>
      <c r="J35" s="46" t="s">
        <v>65</v>
      </c>
      <c r="K35" s="70"/>
      <c r="L35" s="70"/>
      <c r="M35" s="70"/>
      <c r="N35" s="71"/>
    </row>
    <row r="36" spans="1:15" ht="9.6" customHeight="1">
      <c r="A36" s="54"/>
      <c r="B36" s="2"/>
      <c r="C36" s="2"/>
      <c r="D36" s="2"/>
      <c r="E36" s="2"/>
      <c r="F36" s="2"/>
      <c r="G36" s="2"/>
      <c r="H36" s="2"/>
      <c r="J36" s="46" t="s">
        <v>65</v>
      </c>
      <c r="K36" s="74"/>
      <c r="L36" s="74"/>
      <c r="M36" s="74"/>
      <c r="N36" s="75"/>
    </row>
    <row r="37" spans="1:15" ht="12.95" customHeight="1">
      <c r="A37" s="66" t="s">
        <v>91</v>
      </c>
      <c r="B37" s="2"/>
      <c r="C37" s="2"/>
      <c r="D37" s="2"/>
      <c r="E37" s="2"/>
      <c r="F37" s="2"/>
      <c r="G37" s="2"/>
      <c r="H37" s="2"/>
      <c r="J37" s="46" t="s">
        <v>65</v>
      </c>
      <c r="K37" s="74"/>
      <c r="L37" s="74"/>
      <c r="M37" s="74"/>
      <c r="N37" s="75"/>
    </row>
    <row r="38" spans="1:15" ht="12.75" customHeight="1">
      <c r="A38" s="52" t="s">
        <v>92</v>
      </c>
      <c r="B38" s="2" t="s">
        <v>93</v>
      </c>
      <c r="C38" s="2"/>
      <c r="D38" s="2"/>
      <c r="E38" s="2"/>
      <c r="F38" s="2"/>
      <c r="G38" s="2"/>
      <c r="H38" s="2"/>
      <c r="J38" s="46" t="s">
        <v>65</v>
      </c>
      <c r="K38" s="70"/>
      <c r="L38" s="70"/>
      <c r="M38" s="70"/>
      <c r="N38" s="71"/>
    </row>
    <row r="39" spans="1:15" ht="12.75" customHeight="1">
      <c r="A39" s="52" t="s">
        <v>94</v>
      </c>
      <c r="B39" s="2" t="s">
        <v>95</v>
      </c>
      <c r="C39" s="2"/>
      <c r="D39" s="2"/>
      <c r="E39" s="2"/>
      <c r="F39" s="2"/>
      <c r="G39" s="2"/>
      <c r="H39" s="2"/>
      <c r="J39" s="46" t="s">
        <v>65</v>
      </c>
      <c r="K39" s="78"/>
      <c r="L39" s="78"/>
      <c r="M39" s="78"/>
      <c r="N39" s="78"/>
      <c r="O39" s="2"/>
    </row>
    <row r="40" spans="1:15" ht="12.75" customHeight="1">
      <c r="A40" s="52" t="s">
        <v>96</v>
      </c>
      <c r="B40" s="2" t="s">
        <v>97</v>
      </c>
      <c r="C40" s="2"/>
      <c r="D40" s="2"/>
      <c r="E40" s="2"/>
      <c r="F40" s="2"/>
      <c r="G40" s="2"/>
      <c r="H40" s="2"/>
      <c r="J40" s="46" t="s">
        <v>65</v>
      </c>
      <c r="K40" s="70"/>
      <c r="L40" s="70"/>
      <c r="M40" s="70"/>
      <c r="N40" s="71"/>
    </row>
    <row r="41" spans="1:15" ht="12.75" customHeight="1">
      <c r="A41" s="52" t="s">
        <v>98</v>
      </c>
      <c r="B41" s="2" t="s">
        <v>99</v>
      </c>
      <c r="C41" s="2"/>
      <c r="D41" s="2"/>
      <c r="E41" s="2"/>
      <c r="J41" s="46" t="s">
        <v>65</v>
      </c>
      <c r="K41" s="70"/>
      <c r="L41" s="70"/>
      <c r="M41" s="70"/>
      <c r="N41" s="71"/>
    </row>
    <row r="42" spans="1:15" ht="12.75" customHeight="1">
      <c r="A42" s="52" t="s">
        <v>100</v>
      </c>
      <c r="B42" s="2" t="s">
        <v>101</v>
      </c>
      <c r="C42" s="2"/>
      <c r="D42" s="2"/>
      <c r="E42" s="2"/>
      <c r="F42" s="2"/>
      <c r="J42" s="46" t="s">
        <v>65</v>
      </c>
      <c r="K42" s="70"/>
      <c r="L42" s="70"/>
      <c r="M42" s="70"/>
      <c r="N42" s="71"/>
    </row>
    <row r="43" spans="1:15" ht="12.75" customHeight="1">
      <c r="A43" s="52" t="s">
        <v>102</v>
      </c>
      <c r="B43" s="2" t="s">
        <v>103</v>
      </c>
      <c r="C43" s="2"/>
      <c r="D43" s="2"/>
      <c r="E43" s="2"/>
      <c r="F43" s="2"/>
      <c r="G43" s="2"/>
      <c r="H43" s="2"/>
      <c r="J43" s="46" t="s">
        <v>65</v>
      </c>
      <c r="K43" s="70"/>
      <c r="L43" s="70"/>
      <c r="M43" s="70"/>
      <c r="N43" s="71"/>
    </row>
    <row r="44" spans="1:15" ht="12.75" customHeight="1">
      <c r="A44" s="52" t="s">
        <v>104</v>
      </c>
      <c r="B44" s="2" t="s">
        <v>105</v>
      </c>
      <c r="C44" s="2"/>
      <c r="D44" s="2"/>
      <c r="E44" s="2"/>
      <c r="F44" s="2"/>
      <c r="G44" s="2"/>
      <c r="H44" s="2"/>
      <c r="J44" s="46" t="s">
        <v>65</v>
      </c>
      <c r="K44" s="70"/>
      <c r="L44" s="70"/>
      <c r="M44" s="70"/>
      <c r="N44" s="71"/>
    </row>
    <row r="45" spans="1:15" ht="12.75" customHeight="1">
      <c r="A45" s="52" t="s">
        <v>106</v>
      </c>
      <c r="B45" s="2" t="s">
        <v>107</v>
      </c>
      <c r="C45" s="2"/>
      <c r="D45" s="2"/>
      <c r="E45" s="2"/>
      <c r="J45" s="46" t="s">
        <v>65</v>
      </c>
      <c r="K45" s="70"/>
      <c r="L45" s="70"/>
      <c r="M45" s="70"/>
      <c r="N45" s="71"/>
    </row>
    <row r="46" spans="1:15" ht="12.75" customHeight="1">
      <c r="A46" s="52" t="s">
        <v>108</v>
      </c>
      <c r="B46" s="2" t="s">
        <v>109</v>
      </c>
      <c r="C46" s="2"/>
      <c r="D46" s="2"/>
      <c r="E46" s="2"/>
      <c r="F46" s="2"/>
      <c r="J46" s="46" t="s">
        <v>65</v>
      </c>
      <c r="K46" s="70"/>
      <c r="L46" s="70"/>
      <c r="M46" s="70"/>
      <c r="N46" s="71"/>
    </row>
    <row r="47" spans="1:15" ht="12.75" customHeight="1">
      <c r="A47" s="52" t="s">
        <v>110</v>
      </c>
      <c r="B47" s="2" t="s">
        <v>111</v>
      </c>
      <c r="C47" s="2"/>
      <c r="D47" s="2"/>
      <c r="E47" s="2"/>
      <c r="F47" s="2"/>
      <c r="J47" s="46" t="s">
        <v>65</v>
      </c>
      <c r="K47" s="70"/>
      <c r="L47" s="70"/>
      <c r="M47" s="70"/>
      <c r="N47" s="71"/>
    </row>
    <row r="48" spans="1:15" ht="12.75" customHeight="1">
      <c r="A48" s="52" t="s">
        <v>112</v>
      </c>
      <c r="B48" s="2" t="s">
        <v>113</v>
      </c>
      <c r="C48" s="2"/>
      <c r="D48" s="2"/>
      <c r="E48" s="2"/>
      <c r="F48" s="2"/>
      <c r="J48" s="46" t="s">
        <v>65</v>
      </c>
      <c r="K48" s="70"/>
      <c r="L48" s="70"/>
      <c r="M48" s="70"/>
      <c r="N48" s="71"/>
    </row>
    <row r="49" spans="1:14" ht="9.9499999999999993" customHeight="1">
      <c r="A49" s="52"/>
      <c r="B49" s="2"/>
      <c r="C49" s="2"/>
      <c r="D49" s="2"/>
      <c r="E49" s="2"/>
      <c r="F49" s="2"/>
      <c r="G49" s="2"/>
      <c r="H49" s="2"/>
      <c r="J49" s="46" t="s">
        <v>65</v>
      </c>
      <c r="K49" s="74"/>
      <c r="L49" s="74"/>
      <c r="M49" s="74"/>
      <c r="N49" s="75"/>
    </row>
    <row r="50" spans="1:14" ht="12.95" customHeight="1">
      <c r="A50" s="66" t="s">
        <v>114</v>
      </c>
      <c r="B50" s="2"/>
      <c r="C50" s="2"/>
      <c r="D50" s="2"/>
      <c r="E50" s="2"/>
      <c r="F50" s="2"/>
      <c r="G50" s="2"/>
      <c r="H50" s="2"/>
      <c r="J50" s="46" t="s">
        <v>65</v>
      </c>
      <c r="K50" s="74"/>
      <c r="L50" s="74"/>
      <c r="M50" s="74"/>
      <c r="N50" s="75"/>
    </row>
    <row r="51" spans="1:14" ht="12.75" customHeight="1">
      <c r="A51" s="52" t="s">
        <v>115</v>
      </c>
      <c r="B51" s="2" t="s">
        <v>116</v>
      </c>
      <c r="C51" s="2"/>
      <c r="D51" s="2"/>
      <c r="E51" s="2"/>
      <c r="J51" s="46" t="s">
        <v>65</v>
      </c>
      <c r="K51" s="70"/>
      <c r="L51" s="70"/>
      <c r="M51" s="70"/>
      <c r="N51" s="71"/>
    </row>
    <row r="52" spans="1:14" ht="12.75" customHeight="1">
      <c r="A52" s="52" t="s">
        <v>117</v>
      </c>
      <c r="B52" s="2" t="s">
        <v>118</v>
      </c>
      <c r="C52" s="2"/>
      <c r="D52" s="2"/>
      <c r="E52" s="2"/>
      <c r="J52" s="46" t="s">
        <v>65</v>
      </c>
      <c r="K52" s="70"/>
      <c r="L52" s="70"/>
      <c r="M52" s="70"/>
      <c r="N52" s="71"/>
    </row>
    <row r="53" spans="1:14" ht="9.9499999999999993" customHeight="1">
      <c r="A53" s="79"/>
      <c r="B53" s="2"/>
      <c r="C53" s="2"/>
      <c r="D53" s="2"/>
      <c r="E53" s="2"/>
      <c r="F53" s="2"/>
      <c r="G53" s="2"/>
      <c r="H53" s="2"/>
      <c r="J53" s="46" t="s">
        <v>65</v>
      </c>
      <c r="K53" s="74"/>
      <c r="L53" s="74"/>
      <c r="M53" s="74"/>
      <c r="N53" s="75"/>
    </row>
    <row r="54" spans="1:14" ht="12.95" customHeight="1">
      <c r="A54" s="66" t="s">
        <v>119</v>
      </c>
      <c r="B54" s="2"/>
      <c r="C54" s="2"/>
      <c r="D54" s="2"/>
      <c r="E54" s="2"/>
      <c r="F54" s="2"/>
      <c r="G54" s="2"/>
      <c r="H54" s="2"/>
      <c r="J54" s="46" t="s">
        <v>65</v>
      </c>
      <c r="K54" s="74"/>
      <c r="L54" s="74"/>
      <c r="M54" s="74"/>
      <c r="N54" s="75"/>
    </row>
    <row r="55" spans="1:14" ht="12.75" customHeight="1">
      <c r="A55" s="52" t="s">
        <v>120</v>
      </c>
      <c r="B55" s="2" t="s">
        <v>121</v>
      </c>
      <c r="C55" s="2"/>
      <c r="D55" s="2"/>
      <c r="E55" s="2"/>
      <c r="J55" s="46" t="s">
        <v>65</v>
      </c>
      <c r="K55" s="70"/>
      <c r="L55" s="70"/>
      <c r="M55" s="70"/>
      <c r="N55" s="71"/>
    </row>
    <row r="56" spans="1:14" ht="12.75" customHeight="1">
      <c r="A56" s="52" t="s">
        <v>122</v>
      </c>
      <c r="B56" s="2" t="s">
        <v>123</v>
      </c>
      <c r="C56" s="2"/>
      <c r="D56" s="2"/>
      <c r="E56" s="2"/>
      <c r="J56" s="46" t="s">
        <v>65</v>
      </c>
      <c r="K56" s="70"/>
      <c r="L56" s="70"/>
      <c r="M56" s="70"/>
      <c r="N56" s="71"/>
    </row>
    <row r="57" spans="1:14" ht="9.9499999999999993" customHeight="1">
      <c r="A57" s="52"/>
      <c r="B57" s="2"/>
      <c r="C57" s="2"/>
      <c r="D57" s="2"/>
      <c r="E57" s="2"/>
      <c r="F57" s="2"/>
      <c r="G57" s="2"/>
      <c r="H57" s="2"/>
      <c r="J57" s="46" t="s">
        <v>65</v>
      </c>
      <c r="K57" s="74"/>
      <c r="L57" s="74"/>
      <c r="M57" s="74"/>
      <c r="N57" s="75"/>
    </row>
    <row r="58" spans="1:14" ht="12.95" customHeight="1">
      <c r="A58" s="66" t="s">
        <v>124</v>
      </c>
      <c r="B58" s="2"/>
      <c r="C58" s="2"/>
      <c r="D58" s="2"/>
      <c r="E58" s="2"/>
      <c r="F58" s="2"/>
      <c r="G58" s="2"/>
      <c r="H58" s="2"/>
      <c r="J58" s="46" t="s">
        <v>65</v>
      </c>
      <c r="K58" s="74"/>
      <c r="L58" s="74"/>
      <c r="M58" s="74"/>
      <c r="N58" s="75"/>
    </row>
    <row r="59" spans="1:14" ht="12.75" customHeight="1">
      <c r="A59" s="52" t="s">
        <v>125</v>
      </c>
      <c r="B59" s="2" t="s">
        <v>126</v>
      </c>
      <c r="C59" s="2"/>
      <c r="D59" s="2"/>
      <c r="E59" s="2"/>
      <c r="J59" s="46" t="s">
        <v>65</v>
      </c>
      <c r="K59" s="129">
        <v>1000</v>
      </c>
      <c r="L59" s="70"/>
      <c r="M59" s="70">
        <f>K59</f>
        <v>1000</v>
      </c>
      <c r="N59" s="71"/>
    </row>
    <row r="60" spans="1:14" ht="12.75" customHeight="1">
      <c r="A60" s="52" t="s">
        <v>127</v>
      </c>
      <c r="B60" s="2" t="s">
        <v>128</v>
      </c>
      <c r="C60" s="2"/>
      <c r="D60" s="2"/>
      <c r="E60" s="2"/>
      <c r="J60" s="46" t="s">
        <v>65</v>
      </c>
      <c r="K60" s="70"/>
      <c r="L60" s="70"/>
      <c r="M60" s="70"/>
      <c r="N60" s="71"/>
    </row>
    <row r="61" spans="1:14" ht="12.75" customHeight="1">
      <c r="A61" s="52" t="s">
        <v>129</v>
      </c>
      <c r="B61" s="2" t="s">
        <v>130</v>
      </c>
      <c r="C61" s="2"/>
      <c r="D61" s="2"/>
      <c r="E61" s="2"/>
      <c r="J61" s="46" t="s">
        <v>65</v>
      </c>
      <c r="K61" s="80"/>
      <c r="L61" s="80"/>
      <c r="M61" s="80"/>
      <c r="N61" s="73"/>
    </row>
    <row r="62" spans="1:14" ht="9.9499999999999993" customHeight="1">
      <c r="A62" s="52"/>
      <c r="B62" s="2"/>
      <c r="C62" s="2"/>
      <c r="D62" s="2"/>
      <c r="E62" s="2"/>
      <c r="F62" s="2"/>
      <c r="G62" s="2"/>
      <c r="H62" s="2"/>
      <c r="J62" s="46" t="s">
        <v>65</v>
      </c>
      <c r="K62" s="74"/>
      <c r="L62" s="74"/>
      <c r="M62" s="74"/>
      <c r="N62" s="75"/>
    </row>
    <row r="63" spans="1:14" ht="12.95" customHeight="1">
      <c r="A63" s="66" t="s">
        <v>131</v>
      </c>
      <c r="B63" s="2"/>
      <c r="C63" s="2"/>
      <c r="D63" s="2"/>
      <c r="E63" s="2"/>
      <c r="F63" s="2"/>
      <c r="G63" s="2"/>
      <c r="H63" s="2"/>
      <c r="J63" s="46" t="s">
        <v>65</v>
      </c>
      <c r="K63" s="74"/>
      <c r="L63" s="74"/>
      <c r="M63" s="74"/>
      <c r="N63" s="75"/>
    </row>
    <row r="64" spans="1:14" ht="12.75" customHeight="1">
      <c r="A64" s="54" t="s">
        <v>132</v>
      </c>
      <c r="B64" s="2" t="s">
        <v>133</v>
      </c>
      <c r="C64" s="2"/>
      <c r="D64" s="2"/>
      <c r="E64" s="2"/>
      <c r="J64" s="46" t="s">
        <v>65</v>
      </c>
      <c r="K64" s="70"/>
      <c r="L64" s="70"/>
      <c r="M64" s="70"/>
      <c r="N64" s="71"/>
    </row>
    <row r="65" spans="1:14" ht="12.75" customHeight="1">
      <c r="A65" s="54" t="s">
        <v>134</v>
      </c>
      <c r="B65" s="2" t="s">
        <v>135</v>
      </c>
      <c r="C65" s="2"/>
      <c r="D65" s="2"/>
      <c r="E65" s="2"/>
      <c r="J65" s="46" t="s">
        <v>65</v>
      </c>
      <c r="K65" s="70"/>
      <c r="L65" s="70"/>
      <c r="M65" s="70"/>
      <c r="N65" s="71"/>
    </row>
    <row r="66" spans="1:14" ht="12.75" customHeight="1">
      <c r="A66" s="54" t="s">
        <v>136</v>
      </c>
      <c r="B66" s="2" t="s">
        <v>137</v>
      </c>
      <c r="C66" s="2"/>
      <c r="D66" s="2"/>
      <c r="E66" s="2"/>
      <c r="F66" s="2"/>
      <c r="J66" s="46" t="s">
        <v>65</v>
      </c>
      <c r="K66" s="70"/>
      <c r="L66" s="70"/>
      <c r="M66" s="70"/>
      <c r="N66" s="71"/>
    </row>
    <row r="67" spans="1:14" ht="12.75" customHeight="1">
      <c r="A67" s="77"/>
      <c r="B67" s="2"/>
      <c r="C67" s="49" t="s">
        <v>269</v>
      </c>
      <c r="D67" s="49"/>
      <c r="E67" s="49"/>
      <c r="F67" s="49"/>
      <c r="G67" s="7"/>
      <c r="H67" s="16" t="s">
        <v>138</v>
      </c>
      <c r="J67" s="46" t="s">
        <v>65</v>
      </c>
      <c r="K67" s="70"/>
      <c r="L67" s="70"/>
      <c r="M67" s="70"/>
      <c r="N67" s="71"/>
    </row>
    <row r="68" spans="1:14" ht="12.75" customHeight="1">
      <c r="A68" s="77"/>
      <c r="B68" s="2"/>
      <c r="C68" s="49"/>
      <c r="D68" s="49"/>
      <c r="E68" s="49"/>
      <c r="F68" s="49"/>
      <c r="G68" s="7"/>
      <c r="H68" s="16" t="s">
        <v>138</v>
      </c>
      <c r="J68" s="46" t="s">
        <v>65</v>
      </c>
      <c r="K68" s="70"/>
      <c r="L68" s="70"/>
      <c r="M68" s="70"/>
      <c r="N68" s="71"/>
    </row>
    <row r="69" spans="1:14" ht="12.75" customHeight="1">
      <c r="A69" s="77"/>
      <c r="B69" s="2"/>
      <c r="C69" s="49"/>
      <c r="D69" s="49"/>
      <c r="E69" s="49"/>
      <c r="F69" s="49"/>
      <c r="G69" s="7"/>
      <c r="H69" s="16" t="s">
        <v>138</v>
      </c>
      <c r="J69" s="46" t="s">
        <v>65</v>
      </c>
      <c r="K69" s="70"/>
      <c r="L69" s="70"/>
      <c r="M69" s="70"/>
      <c r="N69" s="71"/>
    </row>
    <row r="70" spans="1:14" ht="12.75" customHeight="1">
      <c r="A70" s="77"/>
      <c r="B70" s="2"/>
      <c r="C70" s="49"/>
      <c r="D70" s="49"/>
      <c r="E70" s="49"/>
      <c r="F70" s="49"/>
      <c r="G70" s="7"/>
      <c r="H70" s="16" t="s">
        <v>138</v>
      </c>
      <c r="J70" s="46" t="s">
        <v>65</v>
      </c>
      <c r="K70" s="70"/>
      <c r="L70" s="70"/>
      <c r="M70" s="70"/>
      <c r="N70" s="71"/>
    </row>
    <row r="71" spans="1:14" ht="12.75" customHeight="1">
      <c r="A71" s="77"/>
      <c r="B71" s="2"/>
      <c r="C71" s="49"/>
      <c r="D71" s="49"/>
      <c r="E71" s="49"/>
      <c r="F71" s="49"/>
      <c r="G71" s="7"/>
      <c r="H71" s="16" t="s">
        <v>138</v>
      </c>
      <c r="J71" s="46" t="s">
        <v>65</v>
      </c>
      <c r="K71" s="70"/>
      <c r="L71" s="70"/>
      <c r="M71" s="70"/>
      <c r="N71" s="71"/>
    </row>
    <row r="72" spans="1:14" ht="12.95" customHeight="1">
      <c r="A72" s="79"/>
      <c r="B72" s="2"/>
      <c r="C72" s="51"/>
      <c r="D72" s="51"/>
      <c r="E72" s="51"/>
      <c r="F72" s="51"/>
      <c r="G72" s="51"/>
      <c r="H72" s="51"/>
      <c r="J72" s="46" t="s">
        <v>65</v>
      </c>
      <c r="K72" s="74"/>
      <c r="L72" s="74"/>
      <c r="M72" s="74"/>
      <c r="N72" s="75"/>
    </row>
    <row r="73" spans="1:14" ht="13.5" thickBot="1">
      <c r="A73" s="55" t="s">
        <v>139</v>
      </c>
      <c r="B73" t="s">
        <v>140</v>
      </c>
      <c r="J73" s="46" t="s">
        <v>65</v>
      </c>
      <c r="K73" s="81">
        <f>SUM(K17:K71)</f>
        <v>135875</v>
      </c>
      <c r="L73" s="81"/>
      <c r="M73" s="81">
        <f>SUM(M17:M71)</f>
        <v>135875</v>
      </c>
      <c r="N73" s="82"/>
    </row>
    <row r="74" spans="1:14" ht="14.25" thickTop="1" thickBot="1">
      <c r="A74" s="83"/>
      <c r="B74" s="11"/>
      <c r="C74" s="11"/>
      <c r="D74" s="11"/>
      <c r="E74" s="11"/>
      <c r="F74" s="11"/>
      <c r="G74" s="11"/>
      <c r="H74" s="11"/>
      <c r="I74" s="11"/>
      <c r="J74" s="11"/>
      <c r="K74" s="84" t="s">
        <v>141</v>
      </c>
      <c r="L74" s="85"/>
      <c r="M74" s="86" t="s">
        <v>142</v>
      </c>
      <c r="N74" s="87"/>
    </row>
    <row r="75" spans="1:14" ht="13.5" thickTop="1">
      <c r="A75" s="55" t="s">
        <v>143</v>
      </c>
      <c r="C75" t="s">
        <v>144</v>
      </c>
    </row>
    <row r="76" spans="1:14">
      <c r="A76" s="55"/>
      <c r="C76" t="s">
        <v>145</v>
      </c>
    </row>
    <row r="77" spans="1:14">
      <c r="A77" s="55"/>
      <c r="C77" t="s">
        <v>146</v>
      </c>
    </row>
    <row r="78" spans="1:14">
      <c r="A78" s="55"/>
      <c r="C78" t="s">
        <v>147</v>
      </c>
    </row>
    <row r="79" spans="1:14">
      <c r="A79" s="55"/>
    </row>
    <row r="80" spans="1:14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</sheetData>
  <phoneticPr fontId="11" type="noConversion"/>
  <printOptions horizontalCentered="1"/>
  <pageMargins left="0.25" right="0.25" top="0.25" bottom="0.25" header="0.23" footer="0"/>
  <pageSetup paperSize="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O92"/>
  <sheetViews>
    <sheetView topLeftCell="A52" zoomScaleNormal="100" workbookViewId="0">
      <selection activeCell="M68" sqref="M68"/>
    </sheetView>
  </sheetViews>
  <sheetFormatPr defaultRowHeight="12.75"/>
  <cols>
    <col min="1" max="1" width="6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6.7109375" customWidth="1"/>
    <col min="10" max="10" width="1.7109375" customWidth="1"/>
    <col min="11" max="14" width="14.7109375" customWidth="1"/>
  </cols>
  <sheetData>
    <row r="1" spans="1:14" s="45" customFormat="1" ht="9.75" customHeight="1">
      <c r="A1" s="44" t="s">
        <v>39</v>
      </c>
      <c r="N1" s="46" t="s">
        <v>46</v>
      </c>
    </row>
    <row r="2" spans="1:14" s="45" customFormat="1" ht="9.75" customHeight="1">
      <c r="A2" s="44" t="s">
        <v>47</v>
      </c>
      <c r="N2" s="47"/>
    </row>
    <row r="3" spans="1:14">
      <c r="A3" s="48" t="s">
        <v>227</v>
      </c>
      <c r="C3" s="50">
        <v>2012</v>
      </c>
      <c r="E3" s="50">
        <v>45</v>
      </c>
      <c r="G3" s="50" t="s">
        <v>218</v>
      </c>
      <c r="I3" s="49"/>
      <c r="J3" s="51"/>
    </row>
    <row r="4" spans="1:14">
      <c r="A4" s="52" t="s">
        <v>48</v>
      </c>
      <c r="B4" s="53"/>
      <c r="C4" s="53" t="s">
        <v>49</v>
      </c>
      <c r="D4" s="2"/>
      <c r="E4" s="53" t="s">
        <v>50</v>
      </c>
      <c r="F4" s="53"/>
      <c r="G4" s="53" t="s">
        <v>51</v>
      </c>
      <c r="H4" s="53"/>
      <c r="I4" s="53" t="s">
        <v>52</v>
      </c>
      <c r="J4" s="53"/>
    </row>
    <row r="5" spans="1:14">
      <c r="A5" s="54" t="s">
        <v>219</v>
      </c>
      <c r="M5" s="121" t="s">
        <v>220</v>
      </c>
      <c r="N5" s="46" t="s">
        <v>222</v>
      </c>
    </row>
    <row r="6" spans="1:14" ht="9.9499999999999993" customHeight="1">
      <c r="A6" s="55"/>
    </row>
    <row r="7" spans="1:14" ht="11.25" customHeight="1">
      <c r="A7" s="56" t="s">
        <v>225</v>
      </c>
      <c r="B7" s="22"/>
      <c r="C7" s="22"/>
      <c r="D7" s="22"/>
      <c r="E7" s="22"/>
      <c r="F7" s="57"/>
      <c r="G7" s="22"/>
      <c r="H7" s="22"/>
      <c r="I7" s="22"/>
      <c r="J7" s="22"/>
      <c r="K7" s="22"/>
      <c r="L7" s="22"/>
      <c r="M7" s="22"/>
      <c r="N7" s="22"/>
    </row>
    <row r="8" spans="1:14" ht="11.25" customHeight="1">
      <c r="A8" s="56" t="s">
        <v>53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ht="11.25" customHeight="1">
      <c r="A9" s="58" t="s">
        <v>275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</row>
    <row r="10" spans="1:14" ht="9.9499999999999993" customHeight="1" thickBot="1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4" ht="12.6" customHeight="1" thickTop="1">
      <c r="A11" s="55"/>
      <c r="K11" s="60" t="s">
        <v>54</v>
      </c>
      <c r="L11" s="61"/>
      <c r="M11" s="61"/>
      <c r="N11" s="61"/>
    </row>
    <row r="12" spans="1:14" ht="9.9499999999999993" customHeight="1">
      <c r="A12" s="55"/>
      <c r="K12" s="62" t="s">
        <v>55</v>
      </c>
      <c r="L12" s="62" t="s">
        <v>56</v>
      </c>
      <c r="M12" s="62" t="s">
        <v>57</v>
      </c>
      <c r="N12" s="90" t="s">
        <v>56</v>
      </c>
    </row>
    <row r="13" spans="1:14" ht="9.9499999999999993" customHeight="1">
      <c r="A13" s="55"/>
      <c r="K13" s="122">
        <v>40725</v>
      </c>
      <c r="L13" s="63" t="s">
        <v>58</v>
      </c>
      <c r="M13" s="62" t="s">
        <v>276</v>
      </c>
      <c r="N13" s="124" t="s">
        <v>58</v>
      </c>
    </row>
    <row r="14" spans="1:14" ht="9.9499999999999993" customHeight="1">
      <c r="A14" s="55"/>
      <c r="K14" s="62" t="s">
        <v>59</v>
      </c>
      <c r="L14" s="63" t="s">
        <v>60</v>
      </c>
      <c r="M14" s="62" t="s">
        <v>59</v>
      </c>
      <c r="N14" s="124" t="s">
        <v>60</v>
      </c>
    </row>
    <row r="15" spans="1:14" ht="9.9499999999999993" customHeight="1">
      <c r="A15" s="55"/>
      <c r="K15" s="123">
        <v>40908</v>
      </c>
      <c r="L15" s="65" t="s">
        <v>61</v>
      </c>
      <c r="M15" s="64" t="s">
        <v>277</v>
      </c>
      <c r="N15" s="125" t="s">
        <v>61</v>
      </c>
    </row>
    <row r="16" spans="1:14" ht="12.95" customHeight="1">
      <c r="A16" s="66" t="s">
        <v>62</v>
      </c>
      <c r="B16" s="67"/>
      <c r="K16" s="68"/>
      <c r="L16" s="68"/>
      <c r="M16" s="68"/>
      <c r="N16" s="69"/>
    </row>
    <row r="17" spans="1:14" ht="12.75" customHeight="1">
      <c r="A17" s="52" t="s">
        <v>63</v>
      </c>
      <c r="B17" s="2" t="s">
        <v>64</v>
      </c>
      <c r="C17" s="2"/>
      <c r="D17" s="2"/>
      <c r="E17" s="2"/>
      <c r="F17" s="2"/>
      <c r="G17" s="2"/>
      <c r="H17" s="2"/>
      <c r="I17" s="46"/>
      <c r="J17" s="46" t="s">
        <v>65</v>
      </c>
      <c r="K17" s="70">
        <v>22111</v>
      </c>
      <c r="L17" s="70"/>
      <c r="M17" s="70">
        <v>22111</v>
      </c>
      <c r="N17" s="71"/>
    </row>
    <row r="18" spans="1:14" ht="12.75" customHeight="1">
      <c r="A18" s="52" t="s">
        <v>66</v>
      </c>
      <c r="B18" s="2" t="s">
        <v>67</v>
      </c>
      <c r="C18" s="2"/>
      <c r="D18" s="2"/>
      <c r="E18" s="2"/>
      <c r="F18" s="2"/>
      <c r="I18" s="46"/>
      <c r="J18" s="46" t="s">
        <v>65</v>
      </c>
      <c r="K18" s="70">
        <v>120536</v>
      </c>
      <c r="L18" s="70"/>
      <c r="M18" s="70">
        <v>120536</v>
      </c>
      <c r="N18" s="71"/>
    </row>
    <row r="19" spans="1:14" ht="12.75" customHeight="1">
      <c r="A19" s="52" t="s">
        <v>68</v>
      </c>
      <c r="B19" s="2" t="s">
        <v>69</v>
      </c>
      <c r="I19" s="46"/>
      <c r="J19" s="46" t="s">
        <v>65</v>
      </c>
      <c r="K19" s="70"/>
      <c r="L19" s="70"/>
      <c r="M19" s="70"/>
      <c r="N19" s="71"/>
    </row>
    <row r="20" spans="1:14" ht="12.75" customHeight="1">
      <c r="A20" s="52" t="s">
        <v>70</v>
      </c>
      <c r="B20" s="2" t="s">
        <v>71</v>
      </c>
      <c r="I20" s="46"/>
      <c r="J20" s="46" t="s">
        <v>65</v>
      </c>
      <c r="K20" s="70"/>
      <c r="L20" s="70"/>
      <c r="M20" s="72" t="s">
        <v>72</v>
      </c>
      <c r="N20" s="71"/>
    </row>
    <row r="21" spans="1:14" ht="12.75" customHeight="1">
      <c r="A21" s="52" t="s">
        <v>73</v>
      </c>
      <c r="B21" s="2" t="s">
        <v>74</v>
      </c>
      <c r="I21" s="46"/>
      <c r="J21" s="46" t="s">
        <v>65</v>
      </c>
      <c r="K21" s="70"/>
      <c r="L21" s="70"/>
      <c r="M21" s="70"/>
      <c r="N21" s="71"/>
    </row>
    <row r="22" spans="1:14" ht="12.75" customHeight="1">
      <c r="A22" s="52" t="s">
        <v>75</v>
      </c>
      <c r="B22" s="2" t="s">
        <v>76</v>
      </c>
      <c r="I22" s="46"/>
      <c r="J22" s="46" t="s">
        <v>65</v>
      </c>
      <c r="K22" s="70">
        <v>23399</v>
      </c>
      <c r="L22" s="70"/>
      <c r="M22" s="70">
        <v>23399</v>
      </c>
      <c r="N22" s="73"/>
    </row>
    <row r="23" spans="1:14" ht="12.75" customHeight="1">
      <c r="A23" s="52" t="s">
        <v>77</v>
      </c>
      <c r="B23" s="2" t="s">
        <v>78</v>
      </c>
      <c r="I23" s="46"/>
      <c r="J23" s="46" t="s">
        <v>65</v>
      </c>
      <c r="K23" s="70"/>
      <c r="L23" s="70"/>
      <c r="M23" s="70"/>
      <c r="N23" s="73"/>
    </row>
    <row r="24" spans="1:14" ht="12.75" customHeight="1">
      <c r="A24" s="52" t="s">
        <v>79</v>
      </c>
      <c r="B24" s="2" t="s">
        <v>80</v>
      </c>
      <c r="I24" s="46"/>
      <c r="J24" s="46" t="s">
        <v>65</v>
      </c>
      <c r="K24" s="70"/>
      <c r="L24" s="70"/>
      <c r="M24" s="70"/>
      <c r="N24" s="73"/>
    </row>
    <row r="25" spans="1:14" ht="9.6" customHeight="1">
      <c r="A25" s="54"/>
      <c r="B25" s="2"/>
      <c r="C25" s="2"/>
      <c r="D25" s="2"/>
      <c r="E25" s="2"/>
      <c r="F25" s="2"/>
      <c r="G25" s="2"/>
      <c r="H25" s="2"/>
      <c r="I25" s="2"/>
      <c r="J25" s="46" t="s">
        <v>65</v>
      </c>
      <c r="K25" s="74"/>
      <c r="L25" s="74"/>
      <c r="M25" s="74"/>
      <c r="N25" s="75"/>
    </row>
    <row r="26" spans="1:14" ht="12.95" customHeight="1">
      <c r="A26" s="66" t="s">
        <v>81</v>
      </c>
      <c r="B26" s="2"/>
      <c r="C26" s="2"/>
      <c r="D26" s="2"/>
      <c r="E26" s="2"/>
      <c r="F26" s="2"/>
      <c r="G26" s="2"/>
      <c r="H26" s="2"/>
      <c r="I26" s="2"/>
      <c r="J26" s="46" t="s">
        <v>65</v>
      </c>
      <c r="K26" s="74"/>
      <c r="L26" s="74"/>
      <c r="M26" s="74"/>
      <c r="N26" s="75"/>
    </row>
    <row r="27" spans="1:14" ht="12.75" customHeight="1">
      <c r="A27" s="52" t="s">
        <v>82</v>
      </c>
      <c r="B27" s="2" t="s">
        <v>83</v>
      </c>
      <c r="D27" s="2"/>
      <c r="J27" s="46" t="s">
        <v>65</v>
      </c>
      <c r="K27" s="70"/>
      <c r="L27" s="70"/>
      <c r="M27" s="70"/>
      <c r="N27" s="71"/>
    </row>
    <row r="28" spans="1:14" ht="12.75" customHeight="1">
      <c r="A28" s="76" t="s">
        <v>84</v>
      </c>
      <c r="B28" s="51" t="s">
        <v>85</v>
      </c>
      <c r="C28" s="51"/>
      <c r="D28" s="51"/>
      <c r="E28" s="51"/>
      <c r="F28" s="51"/>
      <c r="G28" s="16"/>
      <c r="H28" s="51"/>
      <c r="I28" s="16"/>
      <c r="J28" s="46" t="s">
        <v>65</v>
      </c>
      <c r="K28" s="70"/>
      <c r="L28" s="70"/>
      <c r="M28" s="70"/>
      <c r="N28" s="71"/>
    </row>
    <row r="29" spans="1:14" ht="12.75" customHeight="1">
      <c r="A29" s="77"/>
      <c r="B29" s="2"/>
      <c r="C29" s="49"/>
      <c r="D29" s="49"/>
      <c r="E29" s="49"/>
      <c r="F29" s="49"/>
      <c r="G29" t="s">
        <v>86</v>
      </c>
      <c r="H29" s="51"/>
      <c r="J29" s="46" t="s">
        <v>65</v>
      </c>
      <c r="K29" s="70"/>
      <c r="L29" s="70"/>
      <c r="M29" s="70"/>
      <c r="N29" s="71"/>
    </row>
    <row r="30" spans="1:14" ht="12.75" customHeight="1">
      <c r="A30" s="77"/>
      <c r="B30" s="2"/>
      <c r="C30" s="49"/>
      <c r="D30" s="49"/>
      <c r="E30" s="49"/>
      <c r="F30" s="49"/>
      <c r="G30" t="s">
        <v>86</v>
      </c>
      <c r="H30" s="51"/>
      <c r="J30" s="46" t="s">
        <v>65</v>
      </c>
      <c r="K30" s="70"/>
      <c r="L30" s="70"/>
      <c r="M30" s="70"/>
      <c r="N30" s="71"/>
    </row>
    <row r="31" spans="1:14" ht="12.75" customHeight="1">
      <c r="A31" s="52" t="s">
        <v>87</v>
      </c>
      <c r="B31" s="2" t="s">
        <v>88</v>
      </c>
      <c r="C31" s="2"/>
      <c r="D31" s="2"/>
      <c r="J31" s="46" t="s">
        <v>65</v>
      </c>
      <c r="K31" s="70"/>
      <c r="L31" s="70"/>
      <c r="M31" s="70"/>
      <c r="N31" s="71"/>
    </row>
    <row r="32" spans="1:14" ht="12.75" customHeight="1">
      <c r="A32" s="77"/>
      <c r="B32" s="2"/>
      <c r="C32" s="49"/>
      <c r="D32" s="49"/>
      <c r="E32" s="49"/>
      <c r="F32" s="49"/>
      <c r="G32" t="s">
        <v>86</v>
      </c>
      <c r="H32" s="51"/>
      <c r="J32" s="46" t="s">
        <v>65</v>
      </c>
      <c r="K32" s="70"/>
      <c r="L32" s="70"/>
      <c r="M32" s="70"/>
      <c r="N32" s="71"/>
    </row>
    <row r="33" spans="1:15" ht="12.75" customHeight="1">
      <c r="A33" s="77"/>
      <c r="B33" s="2"/>
      <c r="C33" s="49"/>
      <c r="D33" s="49"/>
      <c r="E33" s="49"/>
      <c r="F33" s="49"/>
      <c r="G33" t="s">
        <v>86</v>
      </c>
      <c r="H33" s="51"/>
      <c r="J33" s="46" t="s">
        <v>65</v>
      </c>
      <c r="K33" s="70"/>
      <c r="L33" s="70"/>
      <c r="M33" s="70"/>
      <c r="N33" s="71"/>
    </row>
    <row r="34" spans="1:15" ht="12.75" customHeight="1">
      <c r="A34" s="77"/>
      <c r="B34" s="2"/>
      <c r="C34" s="49"/>
      <c r="D34" s="49"/>
      <c r="E34" s="49"/>
      <c r="F34" s="49"/>
      <c r="G34" t="s">
        <v>86</v>
      </c>
      <c r="H34" s="51"/>
      <c r="J34" s="46" t="s">
        <v>65</v>
      </c>
      <c r="K34" s="70"/>
      <c r="L34" s="70"/>
      <c r="M34" s="70"/>
      <c r="N34" s="71"/>
    </row>
    <row r="35" spans="1:15" ht="12.75" customHeight="1">
      <c r="A35" s="52" t="s">
        <v>89</v>
      </c>
      <c r="B35" s="2" t="s">
        <v>90</v>
      </c>
      <c r="C35" s="2"/>
      <c r="D35" s="2"/>
      <c r="E35" s="2"/>
      <c r="F35" s="2"/>
      <c r="J35" s="46" t="s">
        <v>65</v>
      </c>
      <c r="K35" s="70"/>
      <c r="L35" s="70"/>
      <c r="M35" s="70"/>
      <c r="N35" s="71"/>
    </row>
    <row r="36" spans="1:15" ht="9.6" customHeight="1">
      <c r="A36" s="54"/>
      <c r="B36" s="2"/>
      <c r="C36" s="2"/>
      <c r="D36" s="2"/>
      <c r="E36" s="2"/>
      <c r="F36" s="2"/>
      <c r="G36" s="2"/>
      <c r="H36" s="2"/>
      <c r="J36" s="46" t="s">
        <v>65</v>
      </c>
      <c r="K36" s="74"/>
      <c r="L36" s="74"/>
      <c r="M36" s="74"/>
      <c r="N36" s="75"/>
    </row>
    <row r="37" spans="1:15" ht="12.95" customHeight="1">
      <c r="A37" s="66" t="s">
        <v>91</v>
      </c>
      <c r="B37" s="2"/>
      <c r="C37" s="2"/>
      <c r="D37" s="2"/>
      <c r="E37" s="2"/>
      <c r="F37" s="2"/>
      <c r="G37" s="2"/>
      <c r="H37" s="2"/>
      <c r="J37" s="46" t="s">
        <v>65</v>
      </c>
      <c r="K37" s="74"/>
      <c r="L37" s="74"/>
      <c r="M37" s="74"/>
      <c r="N37" s="75"/>
    </row>
    <row r="38" spans="1:15" ht="12.75" customHeight="1">
      <c r="A38" s="52" t="s">
        <v>92</v>
      </c>
      <c r="B38" s="2" t="s">
        <v>93</v>
      </c>
      <c r="C38" s="2"/>
      <c r="D38" s="2"/>
      <c r="E38" s="2"/>
      <c r="F38" s="2"/>
      <c r="G38" s="2"/>
      <c r="H38" s="2"/>
      <c r="J38" s="46" t="s">
        <v>65</v>
      </c>
      <c r="K38" s="70"/>
      <c r="L38" s="70"/>
      <c r="M38" s="70"/>
      <c r="N38" s="71"/>
    </row>
    <row r="39" spans="1:15" ht="12.75" customHeight="1">
      <c r="A39" s="52" t="s">
        <v>94</v>
      </c>
      <c r="B39" s="2" t="s">
        <v>95</v>
      </c>
      <c r="C39" s="2"/>
      <c r="D39" s="2"/>
      <c r="E39" s="2"/>
      <c r="F39" s="2"/>
      <c r="G39" s="2"/>
      <c r="H39" s="2"/>
      <c r="J39" s="46" t="s">
        <v>65</v>
      </c>
      <c r="K39" s="78"/>
      <c r="L39" s="78"/>
      <c r="M39" s="78"/>
      <c r="N39" s="78"/>
      <c r="O39" s="2"/>
    </row>
    <row r="40" spans="1:15" ht="12.75" customHeight="1">
      <c r="A40" s="52" t="s">
        <v>96</v>
      </c>
      <c r="B40" s="2" t="s">
        <v>97</v>
      </c>
      <c r="C40" s="2"/>
      <c r="D40" s="2"/>
      <c r="E40" s="2"/>
      <c r="F40" s="2"/>
      <c r="G40" s="2"/>
      <c r="H40" s="2"/>
      <c r="J40" s="46" t="s">
        <v>65</v>
      </c>
      <c r="K40" s="70"/>
      <c r="L40" s="70"/>
      <c r="M40" s="70"/>
      <c r="N40" s="71"/>
    </row>
    <row r="41" spans="1:15" ht="12.75" customHeight="1">
      <c r="A41" s="52" t="s">
        <v>98</v>
      </c>
      <c r="B41" s="2" t="s">
        <v>99</v>
      </c>
      <c r="C41" s="2"/>
      <c r="D41" s="2"/>
      <c r="E41" s="2"/>
      <c r="J41" s="46" t="s">
        <v>65</v>
      </c>
      <c r="K41" s="70"/>
      <c r="L41" s="70"/>
      <c r="M41" s="70"/>
      <c r="N41" s="71"/>
    </row>
    <row r="42" spans="1:15" ht="12.75" customHeight="1">
      <c r="A42" s="52" t="s">
        <v>100</v>
      </c>
      <c r="B42" s="2" t="s">
        <v>101</v>
      </c>
      <c r="C42" s="2"/>
      <c r="D42" s="2"/>
      <c r="E42" s="2"/>
      <c r="F42" s="2"/>
      <c r="J42" s="46" t="s">
        <v>65</v>
      </c>
      <c r="K42" s="70"/>
      <c r="L42" s="70"/>
      <c r="M42" s="70"/>
      <c r="N42" s="71"/>
    </row>
    <row r="43" spans="1:15" ht="12.75" customHeight="1">
      <c r="A43" s="52" t="s">
        <v>102</v>
      </c>
      <c r="B43" s="2" t="s">
        <v>103</v>
      </c>
      <c r="C43" s="2"/>
      <c r="D43" s="2"/>
      <c r="E43" s="2"/>
      <c r="F43" s="2"/>
      <c r="G43" s="2"/>
      <c r="H43" s="2"/>
      <c r="J43" s="46" t="s">
        <v>65</v>
      </c>
      <c r="K43" s="70"/>
      <c r="L43" s="70"/>
      <c r="M43" s="70"/>
      <c r="N43" s="71"/>
    </row>
    <row r="44" spans="1:15" ht="12.75" customHeight="1">
      <c r="A44" s="52" t="s">
        <v>104</v>
      </c>
      <c r="B44" s="2" t="s">
        <v>105</v>
      </c>
      <c r="C44" s="2"/>
      <c r="D44" s="2"/>
      <c r="E44" s="2"/>
      <c r="F44" s="2"/>
      <c r="G44" s="2"/>
      <c r="H44" s="2"/>
      <c r="J44" s="46" t="s">
        <v>65</v>
      </c>
      <c r="K44" s="70"/>
      <c r="L44" s="70"/>
      <c r="M44" s="70"/>
      <c r="N44" s="71"/>
    </row>
    <row r="45" spans="1:15" ht="12.75" customHeight="1">
      <c r="A45" s="52" t="s">
        <v>106</v>
      </c>
      <c r="B45" s="2" t="s">
        <v>107</v>
      </c>
      <c r="C45" s="2"/>
      <c r="D45" s="2"/>
      <c r="E45" s="2"/>
      <c r="J45" s="46" t="s">
        <v>65</v>
      </c>
      <c r="K45" s="70"/>
      <c r="L45" s="70"/>
      <c r="M45" s="70"/>
      <c r="N45" s="71"/>
    </row>
    <row r="46" spans="1:15" ht="12.75" customHeight="1">
      <c r="A46" s="52" t="s">
        <v>108</v>
      </c>
      <c r="B46" s="2" t="s">
        <v>109</v>
      </c>
      <c r="C46" s="2"/>
      <c r="D46" s="2"/>
      <c r="E46" s="2"/>
      <c r="F46" s="2"/>
      <c r="J46" s="46" t="s">
        <v>65</v>
      </c>
      <c r="K46" s="70"/>
      <c r="L46" s="70"/>
      <c r="M46" s="70"/>
      <c r="N46" s="71"/>
    </row>
    <row r="47" spans="1:15" ht="12.75" customHeight="1">
      <c r="A47" s="52" t="s">
        <v>110</v>
      </c>
      <c r="B47" s="2" t="s">
        <v>111</v>
      </c>
      <c r="C47" s="2"/>
      <c r="D47" s="2"/>
      <c r="E47" s="2"/>
      <c r="F47" s="2"/>
      <c r="J47" s="46" t="s">
        <v>65</v>
      </c>
      <c r="K47" s="70"/>
      <c r="L47" s="70"/>
      <c r="M47" s="70"/>
      <c r="N47" s="71"/>
    </row>
    <row r="48" spans="1:15" ht="12.75" customHeight="1">
      <c r="A48" s="52" t="s">
        <v>112</v>
      </c>
      <c r="B48" s="2" t="s">
        <v>113</v>
      </c>
      <c r="C48" s="2"/>
      <c r="D48" s="2"/>
      <c r="E48" s="2"/>
      <c r="F48" s="2"/>
      <c r="J48" s="46" t="s">
        <v>65</v>
      </c>
      <c r="K48" s="70"/>
      <c r="L48" s="70"/>
      <c r="M48" s="70"/>
      <c r="N48" s="71"/>
    </row>
    <row r="49" spans="1:14" ht="9.9499999999999993" customHeight="1">
      <c r="A49" s="52"/>
      <c r="B49" s="2"/>
      <c r="C49" s="2"/>
      <c r="D49" s="2"/>
      <c r="E49" s="2"/>
      <c r="F49" s="2"/>
      <c r="G49" s="2"/>
      <c r="H49" s="2"/>
      <c r="J49" s="46" t="s">
        <v>65</v>
      </c>
      <c r="K49" s="74"/>
      <c r="L49" s="74"/>
      <c r="M49" s="74"/>
      <c r="N49" s="75"/>
    </row>
    <row r="50" spans="1:14" ht="12.95" customHeight="1">
      <c r="A50" s="66" t="s">
        <v>114</v>
      </c>
      <c r="B50" s="2"/>
      <c r="C50" s="2"/>
      <c r="D50" s="2"/>
      <c r="E50" s="2"/>
      <c r="F50" s="2"/>
      <c r="G50" s="2"/>
      <c r="H50" s="2"/>
      <c r="J50" s="46" t="s">
        <v>65</v>
      </c>
      <c r="K50" s="74"/>
      <c r="L50" s="74"/>
      <c r="M50" s="74"/>
      <c r="N50" s="75"/>
    </row>
    <row r="51" spans="1:14" ht="12.75" customHeight="1">
      <c r="A51" s="52" t="s">
        <v>115</v>
      </c>
      <c r="B51" s="2" t="s">
        <v>116</v>
      </c>
      <c r="C51" s="2"/>
      <c r="D51" s="2"/>
      <c r="E51" s="2"/>
      <c r="J51" s="46" t="s">
        <v>65</v>
      </c>
      <c r="K51" s="70"/>
      <c r="L51" s="70"/>
      <c r="M51" s="70"/>
      <c r="N51" s="71"/>
    </row>
    <row r="52" spans="1:14" ht="12.75" customHeight="1">
      <c r="A52" s="52" t="s">
        <v>117</v>
      </c>
      <c r="B52" s="2" t="s">
        <v>118</v>
      </c>
      <c r="C52" s="2"/>
      <c r="D52" s="2"/>
      <c r="E52" s="2"/>
      <c r="J52" s="46" t="s">
        <v>65</v>
      </c>
      <c r="K52" s="70"/>
      <c r="L52" s="70"/>
      <c r="M52" s="70"/>
      <c r="N52" s="71"/>
    </row>
    <row r="53" spans="1:14" ht="9.9499999999999993" customHeight="1">
      <c r="A53" s="79"/>
      <c r="B53" s="2"/>
      <c r="C53" s="2"/>
      <c r="D53" s="2"/>
      <c r="E53" s="2"/>
      <c r="F53" s="2"/>
      <c r="G53" s="2"/>
      <c r="H53" s="2"/>
      <c r="J53" s="46" t="s">
        <v>65</v>
      </c>
      <c r="K53" s="74"/>
      <c r="L53" s="74"/>
      <c r="M53" s="74"/>
      <c r="N53" s="75"/>
    </row>
    <row r="54" spans="1:14" ht="12.95" customHeight="1">
      <c r="A54" s="66" t="s">
        <v>119</v>
      </c>
      <c r="B54" s="2"/>
      <c r="C54" s="2"/>
      <c r="D54" s="2"/>
      <c r="E54" s="2"/>
      <c r="F54" s="2"/>
      <c r="G54" s="2"/>
      <c r="H54" s="2"/>
      <c r="J54" s="46" t="s">
        <v>65</v>
      </c>
      <c r="K54" s="74"/>
      <c r="L54" s="74"/>
      <c r="M54" s="74"/>
      <c r="N54" s="75"/>
    </row>
    <row r="55" spans="1:14" ht="12.75" customHeight="1">
      <c r="A55" s="52" t="s">
        <v>120</v>
      </c>
      <c r="B55" s="2" t="s">
        <v>121</v>
      </c>
      <c r="C55" s="2"/>
      <c r="D55" s="2"/>
      <c r="E55" s="2"/>
      <c r="J55" s="46" t="s">
        <v>65</v>
      </c>
      <c r="K55" s="70"/>
      <c r="L55" s="70"/>
      <c r="M55" s="70"/>
      <c r="N55" s="71"/>
    </row>
    <row r="56" spans="1:14" ht="12.75" customHeight="1">
      <c r="A56" s="52" t="s">
        <v>122</v>
      </c>
      <c r="B56" s="2" t="s">
        <v>123</v>
      </c>
      <c r="C56" s="2"/>
      <c r="D56" s="2"/>
      <c r="E56" s="2"/>
      <c r="J56" s="46" t="s">
        <v>65</v>
      </c>
      <c r="K56" s="70"/>
      <c r="L56" s="70"/>
      <c r="M56" s="70"/>
      <c r="N56" s="71"/>
    </row>
    <row r="57" spans="1:14" ht="9.9499999999999993" customHeight="1">
      <c r="A57" s="52"/>
      <c r="B57" s="2"/>
      <c r="C57" s="2"/>
      <c r="D57" s="2"/>
      <c r="E57" s="2"/>
      <c r="F57" s="2"/>
      <c r="G57" s="2"/>
      <c r="H57" s="2"/>
      <c r="J57" s="46" t="s">
        <v>65</v>
      </c>
      <c r="K57" s="74"/>
      <c r="L57" s="74"/>
      <c r="M57" s="74"/>
      <c r="N57" s="75"/>
    </row>
    <row r="58" spans="1:14" ht="12.95" customHeight="1">
      <c r="A58" s="66" t="s">
        <v>124</v>
      </c>
      <c r="B58" s="2"/>
      <c r="C58" s="2"/>
      <c r="D58" s="2"/>
      <c r="E58" s="2"/>
      <c r="F58" s="2"/>
      <c r="G58" s="2"/>
      <c r="H58" s="2"/>
      <c r="J58" s="46" t="s">
        <v>65</v>
      </c>
      <c r="K58" s="74"/>
      <c r="L58" s="74"/>
      <c r="M58" s="74"/>
      <c r="N58" s="75"/>
    </row>
    <row r="59" spans="1:14" ht="12.75" customHeight="1">
      <c r="A59" s="52" t="s">
        <v>125</v>
      </c>
      <c r="B59" s="2" t="s">
        <v>126</v>
      </c>
      <c r="C59" s="2"/>
      <c r="D59" s="2"/>
      <c r="E59" s="2"/>
      <c r="J59" s="46" t="s">
        <v>65</v>
      </c>
      <c r="K59" s="70">
        <v>1000</v>
      </c>
      <c r="L59" s="70"/>
      <c r="M59" s="70">
        <f>K59</f>
        <v>1000</v>
      </c>
      <c r="N59" s="71"/>
    </row>
    <row r="60" spans="1:14" ht="12.75" customHeight="1">
      <c r="A60" s="52" t="s">
        <v>127</v>
      </c>
      <c r="B60" s="2" t="s">
        <v>128</v>
      </c>
      <c r="C60" s="2"/>
      <c r="D60" s="2"/>
      <c r="E60" s="2"/>
      <c r="J60" s="46" t="s">
        <v>65</v>
      </c>
      <c r="K60" s="70"/>
      <c r="L60" s="70"/>
      <c r="M60" s="70"/>
      <c r="N60" s="71"/>
    </row>
    <row r="61" spans="1:14" ht="12.75" customHeight="1">
      <c r="A61" s="52" t="s">
        <v>129</v>
      </c>
      <c r="B61" s="2" t="s">
        <v>130</v>
      </c>
      <c r="C61" s="2"/>
      <c r="D61" s="2"/>
      <c r="E61" s="2"/>
      <c r="J61" s="46" t="s">
        <v>65</v>
      </c>
      <c r="K61" s="80"/>
      <c r="L61" s="80"/>
      <c r="M61" s="80"/>
      <c r="N61" s="73"/>
    </row>
    <row r="62" spans="1:14" ht="9.9499999999999993" customHeight="1">
      <c r="A62" s="52"/>
      <c r="B62" s="2"/>
      <c r="C62" s="2"/>
      <c r="D62" s="2"/>
      <c r="E62" s="2"/>
      <c r="F62" s="2"/>
      <c r="G62" s="2"/>
      <c r="H62" s="2"/>
      <c r="J62" s="46" t="s">
        <v>65</v>
      </c>
      <c r="K62" s="74"/>
      <c r="L62" s="74"/>
      <c r="M62" s="74"/>
      <c r="N62" s="75"/>
    </row>
    <row r="63" spans="1:14" ht="12.95" customHeight="1">
      <c r="A63" s="66" t="s">
        <v>131</v>
      </c>
      <c r="B63" s="2"/>
      <c r="C63" s="2"/>
      <c r="D63" s="2"/>
      <c r="E63" s="2"/>
      <c r="F63" s="2"/>
      <c r="G63" s="2"/>
      <c r="H63" s="2"/>
      <c r="J63" s="46" t="s">
        <v>65</v>
      </c>
      <c r="K63" s="74"/>
      <c r="L63" s="74"/>
      <c r="M63" s="74"/>
      <c r="N63" s="75"/>
    </row>
    <row r="64" spans="1:14" ht="12.75" customHeight="1">
      <c r="A64" s="54" t="s">
        <v>132</v>
      </c>
      <c r="B64" s="2" t="s">
        <v>133</v>
      </c>
      <c r="C64" s="2"/>
      <c r="D64" s="2"/>
      <c r="E64" s="2"/>
      <c r="J64" s="46" t="s">
        <v>65</v>
      </c>
      <c r="K64" s="70"/>
      <c r="L64" s="70"/>
      <c r="M64" s="70"/>
      <c r="N64" s="71"/>
    </row>
    <row r="65" spans="1:14" ht="12.75" customHeight="1">
      <c r="A65" s="54" t="s">
        <v>134</v>
      </c>
      <c r="B65" s="2" t="s">
        <v>135</v>
      </c>
      <c r="C65" s="2"/>
      <c r="D65" s="2"/>
      <c r="E65" s="2"/>
      <c r="J65" s="46" t="s">
        <v>65</v>
      </c>
      <c r="K65" s="70"/>
      <c r="L65" s="70"/>
      <c r="M65" s="70"/>
      <c r="N65" s="71"/>
    </row>
    <row r="66" spans="1:14" ht="12.75" customHeight="1">
      <c r="A66" s="54" t="s">
        <v>136</v>
      </c>
      <c r="B66" s="2" t="s">
        <v>137</v>
      </c>
      <c r="C66" s="2"/>
      <c r="D66" s="2"/>
      <c r="E66" s="2"/>
      <c r="F66" s="2"/>
      <c r="J66" s="46" t="s">
        <v>65</v>
      </c>
      <c r="K66" s="70"/>
      <c r="L66" s="70"/>
      <c r="M66" s="70"/>
      <c r="N66" s="71"/>
    </row>
    <row r="67" spans="1:14" ht="12.75" customHeight="1">
      <c r="A67" s="77"/>
      <c r="B67" s="2"/>
      <c r="C67" s="49" t="s">
        <v>264</v>
      </c>
      <c r="D67" s="49"/>
      <c r="E67" s="49"/>
      <c r="F67" s="49"/>
      <c r="G67" s="7"/>
      <c r="H67" s="16" t="s">
        <v>138</v>
      </c>
      <c r="J67" s="46" t="s">
        <v>65</v>
      </c>
      <c r="K67" s="70">
        <f>(25*26380*12)*0.8/2</f>
        <v>3165600</v>
      </c>
      <c r="L67" s="70"/>
      <c r="M67" s="70">
        <f>(25*26380*12)*0.8</f>
        <v>6331200</v>
      </c>
      <c r="N67" s="71"/>
    </row>
    <row r="68" spans="1:14" ht="12.75" customHeight="1">
      <c r="A68" s="77"/>
      <c r="B68" s="2"/>
      <c r="C68" s="49" t="s">
        <v>269</v>
      </c>
      <c r="D68" s="49"/>
      <c r="E68" s="49"/>
      <c r="F68" s="49"/>
      <c r="G68" s="7"/>
      <c r="H68" s="16" t="s">
        <v>138</v>
      </c>
      <c r="J68" s="46" t="s">
        <v>65</v>
      </c>
      <c r="K68" s="70"/>
      <c r="L68" s="70"/>
      <c r="M68" s="70"/>
      <c r="N68" s="71"/>
    </row>
    <row r="69" spans="1:14" ht="12.75" customHeight="1">
      <c r="A69" s="77"/>
      <c r="B69" s="2"/>
      <c r="C69" s="49"/>
      <c r="D69" s="49"/>
      <c r="E69" s="49"/>
      <c r="F69" s="49"/>
      <c r="G69" s="7"/>
      <c r="H69" s="16" t="s">
        <v>138</v>
      </c>
      <c r="J69" s="46" t="s">
        <v>65</v>
      </c>
      <c r="K69" s="70"/>
      <c r="L69" s="70"/>
      <c r="M69" s="70"/>
      <c r="N69" s="71"/>
    </row>
    <row r="70" spans="1:14" ht="12.75" customHeight="1">
      <c r="A70" s="77"/>
      <c r="B70" s="2"/>
      <c r="C70" s="49"/>
      <c r="D70" s="49"/>
      <c r="E70" s="49"/>
      <c r="F70" s="49"/>
      <c r="G70" s="7"/>
      <c r="H70" s="16" t="s">
        <v>138</v>
      </c>
      <c r="J70" s="46" t="s">
        <v>65</v>
      </c>
      <c r="K70" s="70"/>
      <c r="L70" s="70"/>
      <c r="M70" s="70"/>
      <c r="N70" s="71"/>
    </row>
    <row r="71" spans="1:14" ht="12.75" customHeight="1">
      <c r="A71" s="77"/>
      <c r="B71" s="2"/>
      <c r="C71" s="49"/>
      <c r="D71" s="49"/>
      <c r="E71" s="49"/>
      <c r="F71" s="49"/>
      <c r="G71" s="7"/>
      <c r="H71" s="16" t="s">
        <v>138</v>
      </c>
      <c r="J71" s="46" t="s">
        <v>65</v>
      </c>
      <c r="K71" s="70"/>
      <c r="L71" s="70"/>
      <c r="M71" s="70"/>
      <c r="N71" s="71"/>
    </row>
    <row r="72" spans="1:14" ht="12.95" customHeight="1">
      <c r="A72" s="79"/>
      <c r="B72" s="2"/>
      <c r="C72" s="51"/>
      <c r="D72" s="51"/>
      <c r="E72" s="51"/>
      <c r="F72" s="51"/>
      <c r="G72" s="51"/>
      <c r="H72" s="51"/>
      <c r="J72" s="46" t="s">
        <v>65</v>
      </c>
      <c r="K72" s="74"/>
      <c r="L72" s="74"/>
      <c r="M72" s="74"/>
      <c r="N72" s="75"/>
    </row>
    <row r="73" spans="1:14" ht="13.5" thickBot="1">
      <c r="A73" s="55" t="s">
        <v>139</v>
      </c>
      <c r="B73" t="s">
        <v>140</v>
      </c>
      <c r="J73" s="46" t="s">
        <v>65</v>
      </c>
      <c r="K73" s="81">
        <f>SUM(K17:K71)</f>
        <v>3332646</v>
      </c>
      <c r="L73" s="81"/>
      <c r="M73" s="81">
        <f>SUM(M17:M71)</f>
        <v>6498246</v>
      </c>
      <c r="N73" s="82"/>
    </row>
    <row r="74" spans="1:14" ht="14.25" thickTop="1" thickBot="1">
      <c r="A74" s="83"/>
      <c r="B74" s="11"/>
      <c r="C74" s="11"/>
      <c r="D74" s="11"/>
      <c r="E74" s="11"/>
      <c r="F74" s="11"/>
      <c r="G74" s="11"/>
      <c r="H74" s="11"/>
      <c r="I74" s="11"/>
      <c r="J74" s="11"/>
      <c r="K74" s="84" t="s">
        <v>141</v>
      </c>
      <c r="L74" s="85"/>
      <c r="M74" s="86" t="s">
        <v>142</v>
      </c>
      <c r="N74" s="87"/>
    </row>
    <row r="75" spans="1:14" ht="13.5" thickTop="1">
      <c r="A75" s="55" t="s">
        <v>143</v>
      </c>
      <c r="C75" t="s">
        <v>144</v>
      </c>
    </row>
    <row r="76" spans="1:14">
      <c r="A76" s="55"/>
      <c r="C76" t="s">
        <v>145</v>
      </c>
    </row>
    <row r="77" spans="1:14">
      <c r="A77" s="55"/>
      <c r="C77" t="s">
        <v>146</v>
      </c>
    </row>
    <row r="78" spans="1:14">
      <c r="A78" s="55"/>
      <c r="C78" t="s">
        <v>147</v>
      </c>
    </row>
    <row r="79" spans="1:14">
      <c r="A79" s="55"/>
    </row>
    <row r="80" spans="1:14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</sheetData>
  <phoneticPr fontId="11" type="noConversion"/>
  <printOptions horizontalCentered="1"/>
  <pageMargins left="0.25" right="0.25" top="0.25" bottom="0.25" header="0.23" footer="0"/>
  <pageSetup paperSize="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opLeftCell="A11" zoomScaleNormal="75" workbookViewId="0">
      <selection activeCell="M43" sqref="M43"/>
    </sheetView>
  </sheetViews>
  <sheetFormatPr defaultRowHeight="12.75"/>
  <cols>
    <col min="1" max="1" width="4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8.7109375" customWidth="1"/>
    <col min="10" max="10" width="1.7109375" customWidth="1"/>
    <col min="11" max="11" width="10.7109375" customWidth="1"/>
    <col min="12" max="12" width="32.7109375" customWidth="1"/>
    <col min="13" max="13" width="20.7109375" customWidth="1"/>
    <col min="14" max="14" width="23" bestFit="1" customWidth="1"/>
    <col min="15" max="16" width="20.7109375" customWidth="1"/>
  </cols>
  <sheetData>
    <row r="1" spans="1:17">
      <c r="A1" s="88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>
      <c r="A2" s="88" t="s">
        <v>41</v>
      </c>
      <c r="B2" s="2"/>
      <c r="C2" s="2"/>
      <c r="D2" s="2"/>
      <c r="E2" s="2"/>
      <c r="F2" s="2"/>
      <c r="G2" s="2"/>
      <c r="H2" s="2"/>
      <c r="I2" s="2"/>
      <c r="J2" s="2"/>
      <c r="K2" s="2"/>
      <c r="P2" s="89" t="s">
        <v>161</v>
      </c>
    </row>
    <row r="4" spans="1:17">
      <c r="A4" s="50">
        <v>8280</v>
      </c>
      <c r="B4" s="2"/>
      <c r="C4" s="50">
        <v>2012</v>
      </c>
      <c r="D4" s="2"/>
      <c r="E4" s="50">
        <v>45</v>
      </c>
      <c r="F4" s="2"/>
      <c r="G4" s="50" t="s">
        <v>218</v>
      </c>
      <c r="H4" s="2"/>
      <c r="I4" s="50">
        <v>371</v>
      </c>
      <c r="J4" s="2"/>
    </row>
    <row r="5" spans="1:17">
      <c r="A5" s="53" t="s">
        <v>48</v>
      </c>
      <c r="B5" s="53"/>
      <c r="C5" s="53" t="s">
        <v>49</v>
      </c>
      <c r="D5" s="53"/>
      <c r="E5" s="53" t="s">
        <v>50</v>
      </c>
      <c r="F5" s="53"/>
      <c r="G5" s="53" t="s">
        <v>51</v>
      </c>
      <c r="H5" s="53"/>
      <c r="I5" s="53" t="s">
        <v>162</v>
      </c>
      <c r="J5" s="53"/>
    </row>
    <row r="6" spans="1:17" ht="15.75">
      <c r="A6" s="21" t="s">
        <v>163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>
      <c r="A7" s="91"/>
      <c r="B7" s="91"/>
      <c r="C7" s="91"/>
      <c r="D7" s="91"/>
      <c r="E7" s="91"/>
      <c r="F7" s="91"/>
      <c r="G7" s="91"/>
      <c r="H7" s="91"/>
      <c r="I7" s="91" t="s">
        <v>156</v>
      </c>
      <c r="J7" s="91"/>
      <c r="K7" s="188" t="s">
        <v>249</v>
      </c>
      <c r="L7" s="188"/>
      <c r="N7" s="93" t="s">
        <v>157</v>
      </c>
      <c r="O7" s="188" t="s">
        <v>220</v>
      </c>
      <c r="P7" s="188"/>
      <c r="Q7" t="s">
        <v>65</v>
      </c>
    </row>
    <row r="8" spans="1:17">
      <c r="A8" s="91"/>
      <c r="B8" s="91"/>
      <c r="C8" s="91"/>
      <c r="D8" s="91"/>
      <c r="E8" s="91"/>
      <c r="F8" s="91"/>
      <c r="G8" s="91"/>
      <c r="H8" s="91"/>
      <c r="I8" s="91" t="s">
        <v>162</v>
      </c>
      <c r="J8" s="188" t="s">
        <v>252</v>
      </c>
      <c r="K8" s="188"/>
      <c r="L8" s="188"/>
      <c r="N8" s="94" t="s">
        <v>164</v>
      </c>
      <c r="O8" s="189">
        <v>2667448497</v>
      </c>
      <c r="P8" s="189"/>
      <c r="Q8" t="s">
        <v>65</v>
      </c>
    </row>
    <row r="9" spans="1:17">
      <c r="A9" s="95" t="s">
        <v>165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7" ht="13.5" thickBot="1">
      <c r="A10" s="96" t="s">
        <v>148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7" ht="13.5" thickTop="1">
      <c r="A11" s="97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8" t="s">
        <v>166</v>
      </c>
      <c r="N11" s="98"/>
      <c r="O11" s="98"/>
      <c r="P11" s="99" t="s">
        <v>167</v>
      </c>
    </row>
    <row r="12" spans="1:17">
      <c r="A12" s="97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8" t="s">
        <v>168</v>
      </c>
      <c r="N12" s="98" t="s">
        <v>169</v>
      </c>
      <c r="O12" s="98" t="s">
        <v>159</v>
      </c>
      <c r="P12" s="99" t="s">
        <v>170</v>
      </c>
    </row>
    <row r="13" spans="1:17" ht="14.25">
      <c r="A13" s="100" t="s">
        <v>171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101" t="s">
        <v>158</v>
      </c>
      <c r="N13" s="101" t="s">
        <v>172</v>
      </c>
      <c r="O13" s="101" t="s">
        <v>160</v>
      </c>
      <c r="P13" s="102" t="s">
        <v>173</v>
      </c>
    </row>
    <row r="14" spans="1:17" ht="14.25" customHeight="1">
      <c r="A14" s="103" t="s">
        <v>149</v>
      </c>
      <c r="B14" s="92"/>
      <c r="C14" s="92" t="s">
        <v>174</v>
      </c>
      <c r="D14" s="92"/>
      <c r="E14" s="92"/>
      <c r="F14" s="92"/>
      <c r="G14" s="92"/>
      <c r="H14" s="92"/>
      <c r="I14" s="92"/>
      <c r="J14" s="92"/>
      <c r="K14" s="92"/>
      <c r="L14" s="92"/>
      <c r="M14" s="104">
        <f>'Form1 371'!I192</f>
        <v>2533050</v>
      </c>
      <c r="N14" s="104"/>
      <c r="O14" s="104"/>
      <c r="P14" s="105"/>
    </row>
    <row r="15" spans="1:17" ht="14.25" customHeight="1">
      <c r="A15" s="106" t="s">
        <v>152</v>
      </c>
      <c r="B15" s="91"/>
      <c r="C15" s="91" t="s">
        <v>175</v>
      </c>
      <c r="D15" s="91"/>
      <c r="E15" s="91"/>
      <c r="F15" s="91"/>
      <c r="G15" s="91"/>
      <c r="H15" s="91"/>
      <c r="I15" s="91"/>
      <c r="J15" s="91"/>
      <c r="K15" s="91"/>
      <c r="L15" s="91"/>
      <c r="M15" s="107"/>
      <c r="N15" s="107"/>
      <c r="O15" s="107"/>
      <c r="P15" s="108"/>
    </row>
    <row r="16" spans="1:17" ht="14.25" customHeight="1">
      <c r="A16" s="103"/>
      <c r="B16" s="92"/>
      <c r="C16" s="92" t="s">
        <v>176</v>
      </c>
      <c r="D16" s="92"/>
      <c r="E16" s="92"/>
      <c r="F16" s="92"/>
      <c r="G16" s="92"/>
      <c r="H16" s="92"/>
      <c r="I16" s="92"/>
      <c r="J16" s="92"/>
      <c r="K16" s="92"/>
      <c r="L16" s="92"/>
      <c r="M16" s="128">
        <v>112420</v>
      </c>
      <c r="N16" s="104"/>
      <c r="O16" s="104"/>
      <c r="P16" s="105"/>
    </row>
    <row r="17" spans="1:16" s="16" customFormat="1" ht="14.25" customHeight="1">
      <c r="A17" s="103" t="s">
        <v>153</v>
      </c>
      <c r="B17" s="92"/>
      <c r="C17" s="92" t="s">
        <v>177</v>
      </c>
      <c r="D17" s="92"/>
      <c r="E17" s="92"/>
      <c r="F17" s="92"/>
      <c r="G17" s="92"/>
      <c r="H17" s="92"/>
      <c r="I17" s="92"/>
      <c r="J17" s="92"/>
      <c r="K17" s="92"/>
      <c r="L17" s="92"/>
      <c r="M17" s="104">
        <v>0</v>
      </c>
      <c r="N17" s="104"/>
      <c r="O17" s="104"/>
      <c r="P17" s="105"/>
    </row>
    <row r="18" spans="1:16" ht="14.25" customHeight="1">
      <c r="A18" s="106" t="s">
        <v>154</v>
      </c>
      <c r="B18" s="91"/>
      <c r="C18" s="91" t="s">
        <v>178</v>
      </c>
      <c r="D18" s="91"/>
      <c r="E18" s="91"/>
      <c r="F18" s="91"/>
      <c r="G18" s="91"/>
      <c r="H18" s="91"/>
      <c r="I18" s="91"/>
      <c r="J18" s="91"/>
      <c r="K18" s="91"/>
      <c r="L18" s="91"/>
      <c r="M18" s="107"/>
      <c r="N18" s="107"/>
      <c r="O18" s="107"/>
      <c r="P18" s="108"/>
    </row>
    <row r="19" spans="1:16" s="16" customFormat="1" ht="14.25" customHeight="1">
      <c r="A19" s="103"/>
      <c r="B19" s="92"/>
      <c r="C19" s="92" t="s">
        <v>179</v>
      </c>
      <c r="D19" s="92"/>
      <c r="E19" s="92"/>
      <c r="F19" s="92"/>
      <c r="G19" s="92"/>
      <c r="H19" s="92"/>
      <c r="I19" s="92"/>
      <c r="J19" s="92"/>
      <c r="K19" s="92"/>
      <c r="L19" s="92"/>
      <c r="M19" s="104">
        <v>10000</v>
      </c>
      <c r="N19" s="104"/>
      <c r="O19" s="104"/>
      <c r="P19" s="105"/>
    </row>
    <row r="20" spans="1:16" ht="14.25" customHeight="1">
      <c r="A20" s="103"/>
      <c r="B20" s="92"/>
      <c r="C20" s="92" t="s">
        <v>180</v>
      </c>
      <c r="D20" s="92"/>
      <c r="E20" s="92"/>
      <c r="F20" s="92"/>
      <c r="G20" s="92"/>
      <c r="H20" s="92"/>
      <c r="I20" s="92"/>
      <c r="J20" s="92"/>
      <c r="K20" s="92"/>
      <c r="L20" s="92"/>
      <c r="M20" s="104">
        <v>0</v>
      </c>
      <c r="N20" s="104"/>
      <c r="O20" s="104"/>
      <c r="P20" s="105"/>
    </row>
    <row r="21" spans="1:16" ht="14.25" customHeight="1">
      <c r="A21" s="103" t="s">
        <v>155</v>
      </c>
      <c r="B21" s="92"/>
      <c r="C21" s="92" t="s">
        <v>181</v>
      </c>
      <c r="D21" s="92"/>
      <c r="E21" s="92"/>
      <c r="F21" s="92"/>
      <c r="G21" s="92"/>
      <c r="H21" s="92"/>
      <c r="I21" s="92"/>
      <c r="J21" s="92"/>
      <c r="K21" s="92"/>
      <c r="L21" s="92"/>
      <c r="M21" s="104">
        <f>SUM(M14:M20)</f>
        <v>2655470</v>
      </c>
      <c r="N21" s="104"/>
      <c r="O21" s="104"/>
      <c r="P21" s="105"/>
    </row>
    <row r="22" spans="1:16" ht="14.25" customHeight="1">
      <c r="A22" s="106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107"/>
      <c r="N22" s="107"/>
      <c r="O22" s="107"/>
      <c r="P22" s="108"/>
    </row>
    <row r="23" spans="1:16" ht="14.25" customHeight="1">
      <c r="A23" s="109" t="s">
        <v>182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104"/>
      <c r="N23" s="104"/>
      <c r="O23" s="104"/>
      <c r="P23" s="105"/>
    </row>
    <row r="24" spans="1:16" ht="14.25" customHeight="1">
      <c r="A24" s="103" t="s">
        <v>150</v>
      </c>
      <c r="B24" s="92"/>
      <c r="C24" s="92" t="s">
        <v>183</v>
      </c>
      <c r="D24" s="92"/>
      <c r="E24" s="92"/>
      <c r="F24" s="92"/>
      <c r="G24" s="92"/>
      <c r="H24" s="92"/>
      <c r="I24" s="92"/>
      <c r="J24" s="92"/>
      <c r="K24" s="92"/>
      <c r="L24" s="92"/>
      <c r="M24" s="104">
        <v>7000</v>
      </c>
      <c r="N24" s="104"/>
      <c r="O24" s="104"/>
      <c r="P24" s="105"/>
    </row>
    <row r="25" spans="1:16" ht="14.25" customHeight="1">
      <c r="A25" s="103" t="s">
        <v>151</v>
      </c>
      <c r="B25" s="92"/>
      <c r="C25" s="92" t="s">
        <v>258</v>
      </c>
      <c r="D25" s="92"/>
      <c r="E25" s="92"/>
      <c r="F25" s="92"/>
      <c r="G25" s="92"/>
      <c r="H25" s="92"/>
      <c r="I25" s="92"/>
      <c r="J25" s="92"/>
      <c r="K25" s="92"/>
      <c r="L25" s="92"/>
      <c r="M25" s="128">
        <f>2334655*0.9-0.5</f>
        <v>2101189</v>
      </c>
      <c r="N25" s="104"/>
      <c r="O25" s="104"/>
      <c r="P25" s="105"/>
    </row>
    <row r="26" spans="1:16" ht="14.25" customHeight="1">
      <c r="A26" s="110" t="s">
        <v>184</v>
      </c>
      <c r="B26" s="111"/>
      <c r="C26" s="111" t="s">
        <v>185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2">
        <v>0</v>
      </c>
      <c r="N26" s="112"/>
      <c r="O26" s="112"/>
      <c r="P26" s="113"/>
    </row>
    <row r="27" spans="1:16" ht="14.25" customHeight="1">
      <c r="A27" s="106"/>
      <c r="B27" s="91"/>
      <c r="C27" s="91" t="s">
        <v>186</v>
      </c>
      <c r="D27" s="91"/>
      <c r="E27" s="91"/>
      <c r="F27" s="91"/>
      <c r="G27" s="91"/>
      <c r="H27" s="91"/>
      <c r="I27" s="91"/>
      <c r="J27" s="91"/>
      <c r="K27" s="91"/>
      <c r="L27" s="91"/>
      <c r="M27" s="107"/>
      <c r="N27" s="107"/>
      <c r="O27" s="107"/>
      <c r="P27" s="108"/>
    </row>
    <row r="28" spans="1:16" ht="14.25" customHeight="1">
      <c r="A28" s="103"/>
      <c r="B28" s="92"/>
      <c r="C28" s="92" t="s">
        <v>187</v>
      </c>
      <c r="D28" s="92"/>
      <c r="E28" s="92"/>
      <c r="F28" s="92"/>
      <c r="G28" s="92"/>
      <c r="H28" s="92"/>
      <c r="I28" s="92"/>
      <c r="J28" s="92"/>
      <c r="K28" s="92"/>
      <c r="L28" s="92"/>
      <c r="M28" s="119">
        <f>'Form2 371'!$K$73</f>
        <v>285542</v>
      </c>
      <c r="N28" s="119"/>
      <c r="O28" s="119"/>
      <c r="P28" s="105"/>
    </row>
    <row r="29" spans="1:16" ht="14.25" customHeight="1">
      <c r="A29" s="103"/>
      <c r="B29" s="92"/>
      <c r="C29" s="92" t="s">
        <v>188</v>
      </c>
      <c r="D29" s="92"/>
      <c r="E29" s="92"/>
      <c r="F29" s="92"/>
      <c r="G29" s="92"/>
      <c r="H29" s="92"/>
      <c r="I29" s="92"/>
      <c r="J29" s="92"/>
      <c r="K29" s="92"/>
      <c r="L29" s="92"/>
      <c r="M29" s="119">
        <f>'Form2 371'!$M$73</f>
        <v>751931</v>
      </c>
      <c r="N29" s="119"/>
      <c r="O29" s="119"/>
      <c r="P29" s="105"/>
    </row>
    <row r="30" spans="1:16" ht="14.25" customHeight="1">
      <c r="A30" s="103" t="s">
        <v>189</v>
      </c>
      <c r="B30" s="92"/>
      <c r="C30" s="92" t="s">
        <v>190</v>
      </c>
      <c r="D30" s="92"/>
      <c r="E30" s="92"/>
      <c r="F30" s="92"/>
      <c r="G30" s="92"/>
      <c r="H30" s="92"/>
      <c r="I30" s="92"/>
      <c r="J30" s="92"/>
      <c r="K30" s="92"/>
      <c r="L30" s="92"/>
      <c r="M30" s="104">
        <f>SUM(M24:M29)</f>
        <v>3145662</v>
      </c>
      <c r="N30" s="104"/>
      <c r="O30" s="104"/>
      <c r="P30" s="105"/>
    </row>
    <row r="31" spans="1:16" ht="14.25" customHeight="1">
      <c r="A31" s="103" t="s">
        <v>191</v>
      </c>
      <c r="B31" s="92"/>
      <c r="C31" s="92" t="s">
        <v>192</v>
      </c>
      <c r="D31" s="92"/>
      <c r="E31" s="92"/>
      <c r="F31" s="92"/>
      <c r="G31" s="92"/>
      <c r="H31" s="92"/>
      <c r="I31" s="92"/>
      <c r="J31" s="92"/>
      <c r="K31" s="92"/>
      <c r="L31" s="92"/>
      <c r="M31" s="104">
        <f>SUM(M21-M30)</f>
        <v>-490192</v>
      </c>
      <c r="N31" s="104"/>
      <c r="O31" s="104"/>
      <c r="P31" s="105"/>
    </row>
    <row r="32" spans="1:16" ht="14.25" customHeight="1">
      <c r="A32" s="106" t="s">
        <v>193</v>
      </c>
      <c r="B32" s="91"/>
      <c r="C32" s="91" t="s">
        <v>194</v>
      </c>
      <c r="D32" s="91"/>
      <c r="E32" s="91"/>
      <c r="F32" s="91"/>
      <c r="G32" s="91"/>
      <c r="H32" s="91"/>
      <c r="I32" s="91"/>
      <c r="J32" s="91"/>
      <c r="K32" s="91"/>
      <c r="L32" s="91"/>
      <c r="M32" s="107"/>
      <c r="N32" s="107"/>
      <c r="O32" s="107"/>
      <c r="P32" s="108"/>
    </row>
    <row r="33" spans="1:16" ht="14.25" customHeight="1">
      <c r="A33" s="103"/>
      <c r="B33" s="92"/>
      <c r="C33" s="92" t="s">
        <v>195</v>
      </c>
      <c r="D33" s="92"/>
      <c r="E33" s="92"/>
      <c r="F33" s="92"/>
      <c r="G33" s="92"/>
      <c r="H33" s="92"/>
      <c r="I33" s="92"/>
      <c r="J33" s="92"/>
      <c r="K33" s="92"/>
      <c r="L33" s="92"/>
      <c r="M33" s="104">
        <v>2519250</v>
      </c>
      <c r="N33" s="104"/>
      <c r="O33" s="104"/>
      <c r="P33" s="105"/>
    </row>
    <row r="34" spans="1:16" ht="14.25" customHeight="1">
      <c r="A34" s="103" t="s">
        <v>196</v>
      </c>
      <c r="B34" s="92"/>
      <c r="C34" s="92" t="s">
        <v>197</v>
      </c>
      <c r="D34" s="92"/>
      <c r="E34" s="92"/>
      <c r="F34" s="92"/>
      <c r="G34" s="92"/>
      <c r="H34" s="92"/>
      <c r="I34" s="92"/>
      <c r="J34" s="92"/>
      <c r="K34" s="92"/>
      <c r="L34" s="92"/>
      <c r="M34" s="104">
        <f>SUM(M31,M33)</f>
        <v>2029058</v>
      </c>
      <c r="N34" s="104"/>
      <c r="O34" s="104"/>
      <c r="P34" s="105"/>
    </row>
    <row r="35" spans="1:16" ht="14.25" customHeight="1">
      <c r="A35" s="103" t="s">
        <v>198</v>
      </c>
      <c r="B35" s="92"/>
      <c r="C35" s="92" t="s">
        <v>199</v>
      </c>
      <c r="D35" s="92"/>
      <c r="E35" s="92"/>
      <c r="F35" s="92"/>
      <c r="G35" s="92"/>
      <c r="H35" s="92"/>
      <c r="I35" s="92"/>
      <c r="J35" s="92"/>
      <c r="K35" s="92"/>
      <c r="L35" s="92"/>
      <c r="M35" s="104">
        <v>0</v>
      </c>
      <c r="N35" s="104"/>
      <c r="O35" s="104"/>
      <c r="P35" s="105"/>
    </row>
    <row r="36" spans="1:16" ht="14.25" customHeight="1">
      <c r="A36" s="103" t="s">
        <v>200</v>
      </c>
      <c r="B36" s="92"/>
      <c r="C36" s="92" t="s">
        <v>201</v>
      </c>
      <c r="D36" s="92"/>
      <c r="E36" s="92"/>
      <c r="F36" s="92"/>
      <c r="G36" s="92"/>
      <c r="H36" s="92"/>
      <c r="I36" s="92"/>
      <c r="J36" s="92"/>
      <c r="K36" s="92"/>
      <c r="L36" s="92"/>
      <c r="M36" s="104">
        <f>SUM(M34-M35)</f>
        <v>2029058</v>
      </c>
      <c r="N36" s="104"/>
      <c r="O36" s="104"/>
      <c r="P36" s="105"/>
    </row>
    <row r="37" spans="1:16" ht="14.25" customHeight="1">
      <c r="A37" s="103" t="s">
        <v>202</v>
      </c>
      <c r="B37" s="92"/>
      <c r="C37" s="92" t="s">
        <v>203</v>
      </c>
      <c r="D37" s="92"/>
      <c r="E37" s="92"/>
      <c r="F37" s="92"/>
      <c r="G37" s="92"/>
      <c r="H37" s="92"/>
      <c r="I37" s="92"/>
      <c r="J37" s="92"/>
      <c r="K37" s="92"/>
      <c r="L37" s="92"/>
      <c r="M37" s="114" t="s">
        <v>204</v>
      </c>
      <c r="N37" s="114" t="s">
        <v>204</v>
      </c>
      <c r="O37" s="114" t="s">
        <v>204</v>
      </c>
      <c r="P37" s="105"/>
    </row>
    <row r="38" spans="1:16" ht="14.25" customHeight="1">
      <c r="A38" s="103" t="s">
        <v>205</v>
      </c>
      <c r="B38" s="92"/>
      <c r="C38" s="92" t="s">
        <v>206</v>
      </c>
      <c r="D38" s="92"/>
      <c r="E38" s="92"/>
      <c r="F38" s="92"/>
      <c r="G38" s="92"/>
      <c r="H38" s="92"/>
      <c r="I38" s="92"/>
      <c r="J38" s="92"/>
      <c r="K38" s="92"/>
      <c r="L38" s="92"/>
      <c r="M38" s="104">
        <f>SUM(M34-M35)</f>
        <v>2029058</v>
      </c>
      <c r="N38" s="104"/>
      <c r="O38" s="104"/>
      <c r="P38" s="105"/>
    </row>
    <row r="39" spans="1:16" ht="14.25" customHeight="1" thickBot="1">
      <c r="A39" s="115" t="s">
        <v>207</v>
      </c>
      <c r="B39" s="116"/>
      <c r="C39" s="116" t="s">
        <v>208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30">
        <f>M38/(O8/100)</f>
        <v>7.6067373082630133E-2</v>
      </c>
      <c r="N39" s="117"/>
      <c r="O39" s="117"/>
      <c r="P39" s="118"/>
    </row>
    <row r="40" spans="1:16" ht="13.5" thickTop="1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</row>
    <row r="41" spans="1:16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</row>
    <row r="42" spans="1:16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</row>
    <row r="43" spans="1:16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</row>
  </sheetData>
  <mergeCells count="4">
    <mergeCell ref="K7:L7"/>
    <mergeCell ref="J8:L8"/>
    <mergeCell ref="O7:P7"/>
    <mergeCell ref="O8:P8"/>
  </mergeCells>
  <phoneticPr fontId="0" type="noConversion"/>
  <printOptions horizontalCentered="1"/>
  <pageMargins left="0.25" right="0.25" top="0.25" bottom="0.25" header="0.75" footer="0.5"/>
  <pageSetup paperSize="5" scale="97" orientation="landscape" horizontalDpi="144" verticalDpi="14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opLeftCell="A11" zoomScaleNormal="100" workbookViewId="0">
      <selection activeCell="M14" sqref="M14"/>
    </sheetView>
  </sheetViews>
  <sheetFormatPr defaultRowHeight="12.75"/>
  <cols>
    <col min="1" max="1" width="4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8.7109375" customWidth="1"/>
    <col min="10" max="10" width="1.7109375" customWidth="1"/>
    <col min="11" max="11" width="10.7109375" customWidth="1"/>
    <col min="12" max="12" width="32.7109375" customWidth="1"/>
    <col min="13" max="13" width="20.7109375" customWidth="1"/>
    <col min="14" max="14" width="22.5703125" bestFit="1" customWidth="1"/>
    <col min="15" max="16" width="20.7109375" customWidth="1"/>
  </cols>
  <sheetData>
    <row r="1" spans="1:17">
      <c r="A1" s="88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>
      <c r="A2" s="88" t="s">
        <v>41</v>
      </c>
      <c r="B2" s="2"/>
      <c r="C2" s="2"/>
      <c r="D2" s="2"/>
      <c r="E2" s="2"/>
      <c r="F2" s="2"/>
      <c r="G2" s="2"/>
      <c r="H2" s="2"/>
      <c r="I2" s="2"/>
      <c r="J2" s="2"/>
      <c r="K2" s="2"/>
      <c r="P2" s="89" t="s">
        <v>161</v>
      </c>
    </row>
    <row r="4" spans="1:17">
      <c r="A4" s="50">
        <v>8201</v>
      </c>
      <c r="B4" s="2"/>
      <c r="C4" s="50">
        <v>2012</v>
      </c>
      <c r="D4" s="2"/>
      <c r="E4" s="50">
        <v>45</v>
      </c>
      <c r="F4" s="2"/>
      <c r="G4" s="50" t="s">
        <v>218</v>
      </c>
      <c r="H4" s="2"/>
      <c r="I4" s="50">
        <v>671</v>
      </c>
      <c r="J4" s="2"/>
    </row>
    <row r="5" spans="1:17">
      <c r="A5" s="53" t="s">
        <v>48</v>
      </c>
      <c r="B5" s="53"/>
      <c r="C5" s="53" t="s">
        <v>49</v>
      </c>
      <c r="D5" s="53"/>
      <c r="E5" s="53" t="s">
        <v>50</v>
      </c>
      <c r="F5" s="53"/>
      <c r="G5" s="53" t="s">
        <v>51</v>
      </c>
      <c r="H5" s="53"/>
      <c r="I5" s="53" t="s">
        <v>162</v>
      </c>
      <c r="J5" s="53"/>
    </row>
    <row r="6" spans="1:17" ht="15.75">
      <c r="A6" s="21" t="s">
        <v>163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>
      <c r="A7" s="91"/>
      <c r="B7" s="91"/>
      <c r="C7" s="91"/>
      <c r="D7" s="91"/>
      <c r="E7" s="91"/>
      <c r="F7" s="91"/>
      <c r="G7" s="91"/>
      <c r="H7" s="91"/>
      <c r="I7" s="91" t="s">
        <v>156</v>
      </c>
      <c r="J7" s="91"/>
      <c r="K7" s="188" t="s">
        <v>249</v>
      </c>
      <c r="L7" s="188"/>
      <c r="N7" s="93" t="s">
        <v>248</v>
      </c>
      <c r="O7" s="188" t="s">
        <v>220</v>
      </c>
      <c r="P7" s="188"/>
      <c r="Q7" t="s">
        <v>65</v>
      </c>
    </row>
    <row r="8" spans="1:17">
      <c r="A8" s="91"/>
      <c r="B8" s="91"/>
      <c r="C8" s="91"/>
      <c r="D8" s="91"/>
      <c r="E8" s="91"/>
      <c r="F8" s="91"/>
      <c r="G8" s="91"/>
      <c r="H8" s="91"/>
      <c r="I8" s="91" t="s">
        <v>162</v>
      </c>
      <c r="J8" s="188" t="s">
        <v>250</v>
      </c>
      <c r="K8" s="188"/>
      <c r="L8" s="188"/>
      <c r="N8" s="94" t="s">
        <v>164</v>
      </c>
      <c r="O8" s="189">
        <v>2667449084</v>
      </c>
      <c r="P8" s="189"/>
      <c r="Q8" t="s">
        <v>65</v>
      </c>
    </row>
    <row r="9" spans="1:17">
      <c r="A9" s="95" t="s">
        <v>165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7" ht="13.5" thickBot="1">
      <c r="A10" s="96" t="s">
        <v>148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7" ht="13.5" thickTop="1">
      <c r="A11" s="97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8" t="s">
        <v>166</v>
      </c>
      <c r="N11" s="98"/>
      <c r="O11" s="98"/>
      <c r="P11" s="99" t="s">
        <v>167</v>
      </c>
    </row>
    <row r="12" spans="1:17">
      <c r="A12" s="97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8" t="s">
        <v>168</v>
      </c>
      <c r="N12" s="98" t="s">
        <v>169</v>
      </c>
      <c r="O12" s="98" t="s">
        <v>159</v>
      </c>
      <c r="P12" s="99" t="s">
        <v>170</v>
      </c>
    </row>
    <row r="13" spans="1:17" ht="14.25">
      <c r="A13" s="100" t="s">
        <v>171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101" t="s">
        <v>158</v>
      </c>
      <c r="N13" s="101" t="s">
        <v>172</v>
      </c>
      <c r="O13" s="101" t="s">
        <v>160</v>
      </c>
      <c r="P13" s="102" t="s">
        <v>173</v>
      </c>
    </row>
    <row r="14" spans="1:17" ht="14.25" customHeight="1">
      <c r="A14" s="103" t="s">
        <v>149</v>
      </c>
      <c r="B14" s="92"/>
      <c r="C14" s="92" t="s">
        <v>174</v>
      </c>
      <c r="D14" s="92"/>
      <c r="E14" s="92"/>
      <c r="F14" s="92"/>
      <c r="G14" s="92"/>
      <c r="H14" s="92"/>
      <c r="I14" s="92"/>
      <c r="J14" s="92"/>
      <c r="K14" s="92"/>
      <c r="L14" s="92"/>
      <c r="M14" s="104">
        <f>'Form1 671'!I192</f>
        <v>5000000</v>
      </c>
      <c r="N14" s="104"/>
      <c r="O14" s="104"/>
      <c r="P14" s="105"/>
    </row>
    <row r="15" spans="1:17" ht="14.25" customHeight="1">
      <c r="A15" s="106" t="s">
        <v>152</v>
      </c>
      <c r="B15" s="91"/>
      <c r="C15" s="91" t="s">
        <v>175</v>
      </c>
      <c r="D15" s="91"/>
      <c r="E15" s="91"/>
      <c r="F15" s="91"/>
      <c r="G15" s="91"/>
      <c r="H15" s="91"/>
      <c r="I15" s="91"/>
      <c r="J15" s="91"/>
      <c r="K15" s="91"/>
      <c r="L15" s="91"/>
      <c r="M15" s="107"/>
      <c r="N15" s="107"/>
      <c r="O15" s="107"/>
      <c r="P15" s="108"/>
    </row>
    <row r="16" spans="1:17" ht="14.25" customHeight="1">
      <c r="A16" s="103"/>
      <c r="B16" s="92"/>
      <c r="C16" s="92" t="s">
        <v>176</v>
      </c>
      <c r="D16" s="92"/>
      <c r="E16" s="92"/>
      <c r="F16" s="92"/>
      <c r="G16" s="92"/>
      <c r="H16" s="92"/>
      <c r="I16" s="92"/>
      <c r="J16" s="92"/>
      <c r="K16" s="92"/>
      <c r="L16" s="92"/>
      <c r="M16" s="128">
        <v>2075000</v>
      </c>
      <c r="N16" s="128"/>
      <c r="O16" s="104"/>
      <c r="P16" s="105"/>
    </row>
    <row r="17" spans="1:16" s="16" customFormat="1" ht="14.25" customHeight="1">
      <c r="A17" s="103" t="s">
        <v>153</v>
      </c>
      <c r="B17" s="92"/>
      <c r="C17" s="92" t="s">
        <v>177</v>
      </c>
      <c r="D17" s="92"/>
      <c r="E17" s="92"/>
      <c r="F17" s="92"/>
      <c r="G17" s="92"/>
      <c r="H17" s="92"/>
      <c r="I17" s="92"/>
      <c r="J17" s="92"/>
      <c r="K17" s="92"/>
      <c r="L17" s="92"/>
      <c r="M17" s="104">
        <v>0</v>
      </c>
      <c r="N17" s="104"/>
      <c r="O17" s="104"/>
      <c r="P17" s="105"/>
    </row>
    <row r="18" spans="1:16" ht="14.25" customHeight="1">
      <c r="A18" s="106" t="s">
        <v>154</v>
      </c>
      <c r="B18" s="91"/>
      <c r="C18" s="91" t="s">
        <v>178</v>
      </c>
      <c r="D18" s="91"/>
      <c r="E18" s="91"/>
      <c r="F18" s="91"/>
      <c r="G18" s="91"/>
      <c r="H18" s="91"/>
      <c r="I18" s="91"/>
      <c r="J18" s="91"/>
      <c r="K18" s="91"/>
      <c r="L18" s="91"/>
      <c r="M18" s="107"/>
      <c r="N18" s="107"/>
      <c r="O18" s="107"/>
      <c r="P18" s="108"/>
    </row>
    <row r="19" spans="1:16" s="16" customFormat="1" ht="14.25" customHeight="1">
      <c r="A19" s="103"/>
      <c r="B19" s="92"/>
      <c r="C19" s="92" t="s">
        <v>179</v>
      </c>
      <c r="D19" s="92"/>
      <c r="E19" s="92"/>
      <c r="F19" s="92"/>
      <c r="G19" s="92"/>
      <c r="H19" s="92"/>
      <c r="I19" s="92"/>
      <c r="J19" s="92"/>
      <c r="K19" s="92"/>
      <c r="L19" s="92"/>
      <c r="M19" s="104">
        <v>535000</v>
      </c>
      <c r="N19" s="104"/>
      <c r="O19" s="104"/>
      <c r="P19" s="105"/>
    </row>
    <row r="20" spans="1:16" ht="14.25" customHeight="1">
      <c r="A20" s="103"/>
      <c r="B20" s="92"/>
      <c r="C20" s="92" t="s">
        <v>180</v>
      </c>
      <c r="D20" s="92"/>
      <c r="E20" s="92"/>
      <c r="F20" s="92"/>
      <c r="G20" s="92"/>
      <c r="H20" s="92"/>
      <c r="I20" s="92"/>
      <c r="J20" s="92"/>
      <c r="K20" s="92"/>
      <c r="L20" s="92"/>
      <c r="M20" s="104">
        <v>0</v>
      </c>
      <c r="N20" s="104"/>
      <c r="O20" s="104"/>
      <c r="P20" s="105"/>
    </row>
    <row r="21" spans="1:16" ht="14.25" customHeight="1">
      <c r="A21" s="103" t="s">
        <v>155</v>
      </c>
      <c r="B21" s="92"/>
      <c r="C21" s="92" t="s">
        <v>181</v>
      </c>
      <c r="D21" s="92"/>
      <c r="E21" s="92"/>
      <c r="F21" s="92"/>
      <c r="G21" s="92"/>
      <c r="H21" s="92"/>
      <c r="I21" s="92"/>
      <c r="J21" s="92"/>
      <c r="K21" s="92"/>
      <c r="L21" s="92"/>
      <c r="M21" s="104">
        <f>SUM(M14:M20)</f>
        <v>7610000</v>
      </c>
      <c r="N21" s="104"/>
      <c r="O21" s="104"/>
      <c r="P21" s="105"/>
    </row>
    <row r="22" spans="1:16" ht="14.25" customHeight="1">
      <c r="A22" s="106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107"/>
      <c r="N22" s="107"/>
      <c r="O22" s="107"/>
      <c r="P22" s="108"/>
    </row>
    <row r="23" spans="1:16" ht="14.25" customHeight="1">
      <c r="A23" s="109" t="s">
        <v>182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104"/>
      <c r="N23" s="104"/>
      <c r="O23" s="104"/>
      <c r="P23" s="105"/>
    </row>
    <row r="24" spans="1:16" ht="14.25" customHeight="1">
      <c r="A24" s="103" t="s">
        <v>150</v>
      </c>
      <c r="B24" s="92"/>
      <c r="C24" s="92" t="s">
        <v>183</v>
      </c>
      <c r="D24" s="92"/>
      <c r="E24" s="92"/>
      <c r="F24" s="92"/>
      <c r="G24" s="92"/>
      <c r="H24" s="92"/>
      <c r="I24" s="92"/>
      <c r="J24" s="92"/>
      <c r="K24" s="92"/>
      <c r="L24" s="92"/>
      <c r="M24" s="104">
        <v>100000</v>
      </c>
      <c r="N24" s="104"/>
      <c r="O24" s="104"/>
      <c r="P24" s="105"/>
    </row>
    <row r="25" spans="1:16" ht="14.25" customHeight="1">
      <c r="A25" s="103" t="s">
        <v>151</v>
      </c>
      <c r="B25" s="92"/>
      <c r="C25" s="92" t="s">
        <v>258</v>
      </c>
      <c r="D25" s="92"/>
      <c r="E25" s="92"/>
      <c r="F25" s="92"/>
      <c r="G25" s="92"/>
      <c r="H25" s="92"/>
      <c r="I25" s="92"/>
      <c r="J25" s="92"/>
      <c r="K25" s="92"/>
      <c r="L25" s="92"/>
      <c r="M25" s="128">
        <f>3500000*0.9</f>
        <v>3150000</v>
      </c>
      <c r="N25" s="128"/>
      <c r="O25" s="104"/>
      <c r="P25" s="105"/>
    </row>
    <row r="26" spans="1:16" ht="14.25" customHeight="1">
      <c r="A26" s="110" t="s">
        <v>184</v>
      </c>
      <c r="B26" s="111"/>
      <c r="C26" s="111" t="s">
        <v>185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2">
        <v>0</v>
      </c>
      <c r="N26" s="112"/>
      <c r="O26" s="112"/>
      <c r="P26" s="113"/>
    </row>
    <row r="27" spans="1:16" ht="14.25" customHeight="1">
      <c r="A27" s="106"/>
      <c r="B27" s="91"/>
      <c r="C27" s="91" t="s">
        <v>186</v>
      </c>
      <c r="D27" s="91"/>
      <c r="E27" s="91"/>
      <c r="F27" s="91"/>
      <c r="G27" s="91"/>
      <c r="H27" s="91"/>
      <c r="I27" s="91"/>
      <c r="J27" s="91"/>
      <c r="K27" s="91"/>
      <c r="L27" s="91"/>
      <c r="M27" s="107"/>
      <c r="N27" s="107"/>
      <c r="O27" s="107"/>
      <c r="P27" s="108"/>
    </row>
    <row r="28" spans="1:16" ht="14.25" customHeight="1">
      <c r="A28" s="103"/>
      <c r="B28" s="92"/>
      <c r="C28" s="92" t="s">
        <v>187</v>
      </c>
      <c r="D28" s="92"/>
      <c r="E28" s="92"/>
      <c r="F28" s="92"/>
      <c r="G28" s="92"/>
      <c r="H28" s="92"/>
      <c r="I28" s="92"/>
      <c r="J28" s="92"/>
      <c r="K28" s="92"/>
      <c r="L28" s="92"/>
      <c r="M28" s="119">
        <f>'Form2 671'!$K$73</f>
        <v>135875</v>
      </c>
      <c r="N28" s="119"/>
      <c r="O28" s="119"/>
      <c r="P28" s="105"/>
    </row>
    <row r="29" spans="1:16" ht="14.25" customHeight="1">
      <c r="A29" s="103"/>
      <c r="B29" s="92"/>
      <c r="C29" s="92" t="s">
        <v>188</v>
      </c>
      <c r="D29" s="92"/>
      <c r="E29" s="92"/>
      <c r="F29" s="92"/>
      <c r="G29" s="92"/>
      <c r="H29" s="92"/>
      <c r="I29" s="92"/>
      <c r="J29" s="92"/>
      <c r="K29" s="92"/>
      <c r="L29" s="92"/>
      <c r="M29" s="119">
        <f>'Form2 671'!$M$73</f>
        <v>135875</v>
      </c>
      <c r="N29" s="119"/>
      <c r="O29" s="119"/>
      <c r="P29" s="105"/>
    </row>
    <row r="30" spans="1:16" ht="14.25" customHeight="1">
      <c r="A30" s="103" t="s">
        <v>189</v>
      </c>
      <c r="B30" s="92"/>
      <c r="C30" s="92" t="s">
        <v>190</v>
      </c>
      <c r="D30" s="92"/>
      <c r="E30" s="92"/>
      <c r="F30" s="92"/>
      <c r="G30" s="92"/>
      <c r="H30" s="92"/>
      <c r="I30" s="92"/>
      <c r="J30" s="92"/>
      <c r="K30" s="92"/>
      <c r="L30" s="92"/>
      <c r="M30" s="104">
        <f>SUM(M24:M29)</f>
        <v>3521750</v>
      </c>
      <c r="N30" s="104"/>
      <c r="O30" s="104"/>
      <c r="P30" s="105"/>
    </row>
    <row r="31" spans="1:16" ht="14.25" customHeight="1">
      <c r="A31" s="103" t="s">
        <v>191</v>
      </c>
      <c r="B31" s="92"/>
      <c r="C31" s="92" t="s">
        <v>192</v>
      </c>
      <c r="D31" s="92"/>
      <c r="E31" s="92"/>
      <c r="F31" s="92"/>
      <c r="G31" s="92"/>
      <c r="H31" s="92"/>
      <c r="I31" s="92"/>
      <c r="J31" s="92"/>
      <c r="K31" s="92"/>
      <c r="L31" s="92"/>
      <c r="M31" s="104">
        <f>SUM(M21-M30)</f>
        <v>4088250</v>
      </c>
      <c r="N31" s="104"/>
      <c r="O31" s="104"/>
      <c r="P31" s="105"/>
    </row>
    <row r="32" spans="1:16" ht="14.25" customHeight="1">
      <c r="A32" s="106" t="s">
        <v>193</v>
      </c>
      <c r="B32" s="91"/>
      <c r="C32" s="91" t="s">
        <v>194</v>
      </c>
      <c r="D32" s="91"/>
      <c r="E32" s="91"/>
      <c r="F32" s="91"/>
      <c r="G32" s="91"/>
      <c r="H32" s="91"/>
      <c r="I32" s="91"/>
      <c r="J32" s="91"/>
      <c r="K32" s="91"/>
      <c r="L32" s="91"/>
      <c r="M32" s="107"/>
      <c r="N32" s="107"/>
      <c r="O32" s="107"/>
      <c r="P32" s="108"/>
    </row>
    <row r="33" spans="1:16" ht="14.25" customHeight="1">
      <c r="A33" s="103"/>
      <c r="B33" s="92"/>
      <c r="C33" s="92" t="s">
        <v>195</v>
      </c>
      <c r="D33" s="92"/>
      <c r="E33" s="92"/>
      <c r="F33" s="92"/>
      <c r="G33" s="92"/>
      <c r="H33" s="92"/>
      <c r="I33" s="92"/>
      <c r="J33" s="92"/>
      <c r="K33" s="92"/>
      <c r="L33" s="92"/>
      <c r="M33" s="104">
        <v>411750</v>
      </c>
      <c r="N33" s="104"/>
      <c r="O33" s="104"/>
      <c r="P33" s="105"/>
    </row>
    <row r="34" spans="1:16" ht="14.25" customHeight="1">
      <c r="A34" s="103" t="s">
        <v>196</v>
      </c>
      <c r="B34" s="92"/>
      <c r="C34" s="92" t="s">
        <v>197</v>
      </c>
      <c r="D34" s="92"/>
      <c r="E34" s="92"/>
      <c r="F34" s="92"/>
      <c r="G34" s="92"/>
      <c r="H34" s="92"/>
      <c r="I34" s="92"/>
      <c r="J34" s="92"/>
      <c r="K34" s="92"/>
      <c r="L34" s="92"/>
      <c r="M34" s="104">
        <f>SUM(M31,M33)</f>
        <v>4500000</v>
      </c>
      <c r="N34" s="104"/>
      <c r="O34" s="104"/>
      <c r="P34" s="105"/>
    </row>
    <row r="35" spans="1:16" ht="14.25" customHeight="1">
      <c r="A35" s="103" t="s">
        <v>198</v>
      </c>
      <c r="B35" s="92"/>
      <c r="C35" s="92" t="s">
        <v>199</v>
      </c>
      <c r="D35" s="92"/>
      <c r="E35" s="92"/>
      <c r="F35" s="92"/>
      <c r="G35" s="92"/>
      <c r="H35" s="92"/>
      <c r="I35" s="92"/>
      <c r="J35" s="92"/>
      <c r="K35" s="92"/>
      <c r="L35" s="92"/>
      <c r="M35" s="104"/>
      <c r="N35" s="104"/>
      <c r="O35" s="104"/>
      <c r="P35" s="105"/>
    </row>
    <row r="36" spans="1:16" ht="14.25" customHeight="1">
      <c r="A36" s="103" t="s">
        <v>200</v>
      </c>
      <c r="B36" s="92"/>
      <c r="C36" s="92" t="s">
        <v>201</v>
      </c>
      <c r="D36" s="92"/>
      <c r="E36" s="92"/>
      <c r="F36" s="92"/>
      <c r="G36" s="92"/>
      <c r="H36" s="92"/>
      <c r="I36" s="92"/>
      <c r="J36" s="92"/>
      <c r="K36" s="92"/>
      <c r="L36" s="92"/>
      <c r="M36" s="104">
        <f>SUM(M34-M35)</f>
        <v>4500000</v>
      </c>
      <c r="N36" s="104"/>
      <c r="O36" s="104"/>
      <c r="P36" s="105"/>
    </row>
    <row r="37" spans="1:16" ht="14.25" customHeight="1">
      <c r="A37" s="103" t="s">
        <v>202</v>
      </c>
      <c r="B37" s="92"/>
      <c r="C37" s="92" t="s">
        <v>203</v>
      </c>
      <c r="D37" s="92"/>
      <c r="E37" s="92"/>
      <c r="F37" s="92"/>
      <c r="G37" s="92"/>
      <c r="H37" s="92"/>
      <c r="I37" s="92"/>
      <c r="J37" s="92"/>
      <c r="K37" s="92"/>
      <c r="L37" s="92"/>
      <c r="M37" s="114" t="s">
        <v>204</v>
      </c>
      <c r="N37" s="114" t="s">
        <v>204</v>
      </c>
      <c r="O37" s="114" t="s">
        <v>204</v>
      </c>
      <c r="P37" s="105"/>
    </row>
    <row r="38" spans="1:16" ht="14.25" customHeight="1">
      <c r="A38" s="103" t="s">
        <v>205</v>
      </c>
      <c r="B38" s="92"/>
      <c r="C38" s="92" t="s">
        <v>206</v>
      </c>
      <c r="D38" s="92"/>
      <c r="E38" s="92"/>
      <c r="F38" s="92"/>
      <c r="G38" s="92"/>
      <c r="H38" s="92"/>
      <c r="I38" s="92"/>
      <c r="J38" s="92"/>
      <c r="K38" s="92"/>
      <c r="L38" s="92"/>
      <c r="M38" s="104">
        <f>SUM(M34-M35)</f>
        <v>4500000</v>
      </c>
      <c r="N38" s="104"/>
      <c r="O38" s="104"/>
      <c r="P38" s="105"/>
    </row>
    <row r="39" spans="1:16" ht="14.25" customHeight="1" thickBot="1">
      <c r="A39" s="115" t="s">
        <v>207</v>
      </c>
      <c r="B39" s="116"/>
      <c r="C39" s="116" t="s">
        <v>208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30">
        <f>M38/(O8/100)</f>
        <v>0.16870050217610827</v>
      </c>
      <c r="N39" s="130"/>
      <c r="O39" s="117"/>
      <c r="P39" s="118"/>
    </row>
    <row r="40" spans="1:16" ht="13.5" thickTop="1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</row>
    <row r="41" spans="1:16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132"/>
      <c r="N41" s="185"/>
      <c r="O41" s="91"/>
      <c r="P41" s="91"/>
    </row>
    <row r="42" spans="1:16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</row>
    <row r="43" spans="1:16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133"/>
      <c r="N43" s="91"/>
      <c r="O43" s="91"/>
      <c r="P43" s="91"/>
    </row>
  </sheetData>
  <mergeCells count="4">
    <mergeCell ref="K7:L7"/>
    <mergeCell ref="J8:L8"/>
    <mergeCell ref="O7:P7"/>
    <mergeCell ref="O8:P8"/>
  </mergeCells>
  <phoneticPr fontId="11" type="noConversion"/>
  <printOptions horizontalCentered="1"/>
  <pageMargins left="0.25" right="0.25" top="0.25" bottom="0.25" header="0.75" footer="0.5"/>
  <pageSetup paperSize="5" scale="98" orientation="landscape" r:id="rId1"/>
  <headerFooter alignWithMargins="0"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4"/>
  <sheetViews>
    <sheetView topLeftCell="A9" zoomScaleNormal="100" workbookViewId="0">
      <selection activeCell="M41" sqref="M41"/>
    </sheetView>
  </sheetViews>
  <sheetFormatPr defaultRowHeight="12.75"/>
  <cols>
    <col min="1" max="1" width="4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8.7109375" customWidth="1"/>
    <col min="10" max="10" width="1.7109375" customWidth="1"/>
    <col min="11" max="11" width="10.7109375" customWidth="1"/>
    <col min="12" max="12" width="32.7109375" customWidth="1"/>
    <col min="13" max="16" width="20.7109375" customWidth="1"/>
  </cols>
  <sheetData>
    <row r="1" spans="1:17">
      <c r="A1" s="88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>
      <c r="A2" s="88" t="s">
        <v>41</v>
      </c>
      <c r="B2" s="2"/>
      <c r="C2" s="2"/>
      <c r="D2" s="2"/>
      <c r="E2" s="2"/>
      <c r="F2" s="2"/>
      <c r="G2" s="2"/>
      <c r="H2" s="2"/>
      <c r="I2" s="2"/>
      <c r="J2" s="2"/>
      <c r="K2" s="2"/>
      <c r="P2" s="89" t="s">
        <v>161</v>
      </c>
    </row>
    <row r="4" spans="1:17">
      <c r="A4" s="50">
        <v>8208</v>
      </c>
      <c r="B4" s="2"/>
      <c r="C4" s="50">
        <v>2012</v>
      </c>
      <c r="D4" s="2"/>
      <c r="E4" s="50">
        <v>45</v>
      </c>
      <c r="F4" s="2"/>
      <c r="G4" s="50" t="s">
        <v>218</v>
      </c>
      <c r="H4" s="2"/>
      <c r="I4" s="50">
        <v>672</v>
      </c>
      <c r="J4" s="2"/>
    </row>
    <row r="5" spans="1:17">
      <c r="A5" s="53" t="s">
        <v>48</v>
      </c>
      <c r="B5" s="53"/>
      <c r="C5" s="53" t="s">
        <v>49</v>
      </c>
      <c r="D5" s="53"/>
      <c r="E5" s="53" t="s">
        <v>50</v>
      </c>
      <c r="F5" s="53"/>
      <c r="G5" s="53" t="s">
        <v>51</v>
      </c>
      <c r="H5" s="53"/>
      <c r="I5" s="53" t="s">
        <v>162</v>
      </c>
      <c r="J5" s="53"/>
    </row>
    <row r="6" spans="1:17" ht="15.75">
      <c r="A6" s="21" t="s">
        <v>163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>
      <c r="A7" s="91"/>
      <c r="B7" s="91"/>
      <c r="C7" s="91"/>
      <c r="D7" s="91"/>
      <c r="E7" s="91"/>
      <c r="F7" s="91"/>
      <c r="G7" s="91"/>
      <c r="H7" s="91"/>
      <c r="I7" s="91" t="s">
        <v>156</v>
      </c>
      <c r="J7" s="91"/>
      <c r="K7" s="188" t="s">
        <v>249</v>
      </c>
      <c r="L7" s="188"/>
      <c r="N7" s="93" t="s">
        <v>248</v>
      </c>
      <c r="O7" s="188" t="s">
        <v>220</v>
      </c>
      <c r="P7" s="188"/>
      <c r="Q7" t="s">
        <v>65</v>
      </c>
    </row>
    <row r="8" spans="1:17">
      <c r="A8" s="91"/>
      <c r="B8" s="91"/>
      <c r="C8" s="91"/>
      <c r="D8" s="91"/>
      <c r="E8" s="91"/>
      <c r="F8" s="91"/>
      <c r="G8" s="91"/>
      <c r="H8" s="91"/>
      <c r="I8" s="91" t="s">
        <v>162</v>
      </c>
      <c r="J8" s="188" t="s">
        <v>251</v>
      </c>
      <c r="K8" s="188"/>
      <c r="L8" s="188"/>
      <c r="N8" s="94" t="s">
        <v>164</v>
      </c>
      <c r="O8" s="189">
        <v>2667448830</v>
      </c>
      <c r="P8" s="189"/>
      <c r="Q8" t="s">
        <v>65</v>
      </c>
    </row>
    <row r="9" spans="1:17">
      <c r="A9" s="95" t="s">
        <v>165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7" ht="13.5" thickBot="1">
      <c r="A10" s="96" t="s">
        <v>148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7" ht="13.5" thickTop="1">
      <c r="A11" s="97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8" t="s">
        <v>166</v>
      </c>
      <c r="N11" s="98"/>
      <c r="O11" s="98"/>
      <c r="P11" s="99" t="s">
        <v>167</v>
      </c>
    </row>
    <row r="12" spans="1:17">
      <c r="A12" s="97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8" t="s">
        <v>168</v>
      </c>
      <c r="N12" s="98" t="s">
        <v>169</v>
      </c>
      <c r="O12" s="98" t="s">
        <v>159</v>
      </c>
      <c r="P12" s="99" t="s">
        <v>170</v>
      </c>
    </row>
    <row r="13" spans="1:17" ht="14.25">
      <c r="A13" s="100" t="s">
        <v>171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101" t="s">
        <v>158</v>
      </c>
      <c r="N13" s="101" t="s">
        <v>172</v>
      </c>
      <c r="O13" s="101" t="s">
        <v>160</v>
      </c>
      <c r="P13" s="102" t="s">
        <v>173</v>
      </c>
    </row>
    <row r="14" spans="1:17" ht="14.25" customHeight="1">
      <c r="A14" s="103" t="s">
        <v>149</v>
      </c>
      <c r="B14" s="92"/>
      <c r="C14" s="92" t="s">
        <v>174</v>
      </c>
      <c r="D14" s="92"/>
      <c r="E14" s="92"/>
      <c r="F14" s="92"/>
      <c r="G14" s="92"/>
      <c r="H14" s="92"/>
      <c r="I14" s="92"/>
      <c r="J14" s="92"/>
      <c r="K14" s="92"/>
      <c r="L14" s="92"/>
      <c r="M14" s="104">
        <f>'Form1 672'!I192</f>
        <v>7265738</v>
      </c>
      <c r="N14" s="104"/>
      <c r="O14" s="104"/>
      <c r="P14" s="105"/>
    </row>
    <row r="15" spans="1:17" ht="14.25" customHeight="1">
      <c r="A15" s="106" t="s">
        <v>152</v>
      </c>
      <c r="B15" s="91"/>
      <c r="C15" s="91" t="s">
        <v>175</v>
      </c>
      <c r="D15" s="91"/>
      <c r="E15" s="91"/>
      <c r="F15" s="91"/>
      <c r="G15" s="91"/>
      <c r="H15" s="91"/>
      <c r="I15" s="91"/>
      <c r="J15" s="91"/>
      <c r="K15" s="91"/>
      <c r="L15" s="91"/>
      <c r="M15" s="107"/>
      <c r="N15" s="107"/>
      <c r="O15" s="107"/>
      <c r="P15" s="108"/>
    </row>
    <row r="16" spans="1:17" ht="14.25" customHeight="1">
      <c r="A16" s="103"/>
      <c r="B16" s="92"/>
      <c r="C16" s="92" t="s">
        <v>176</v>
      </c>
      <c r="D16" s="92"/>
      <c r="E16" s="92"/>
      <c r="F16" s="92"/>
      <c r="G16" s="92"/>
      <c r="H16" s="92"/>
      <c r="I16" s="92"/>
      <c r="J16" s="92"/>
      <c r="K16" s="92"/>
      <c r="L16" s="92"/>
      <c r="M16" s="128">
        <v>3632869</v>
      </c>
      <c r="N16" s="128"/>
      <c r="O16" s="104"/>
      <c r="P16" s="105"/>
    </row>
    <row r="17" spans="1:16" s="16" customFormat="1" ht="14.25" customHeight="1">
      <c r="A17" s="103" t="s">
        <v>153</v>
      </c>
      <c r="B17" s="92"/>
      <c r="C17" s="92" t="s">
        <v>177</v>
      </c>
      <c r="D17" s="92"/>
      <c r="E17" s="92"/>
      <c r="F17" s="92"/>
      <c r="G17" s="92"/>
      <c r="H17" s="92"/>
      <c r="I17" s="92"/>
      <c r="J17" s="92"/>
      <c r="K17" s="92"/>
      <c r="L17" s="92"/>
      <c r="M17" s="104">
        <v>0</v>
      </c>
      <c r="N17" s="104"/>
      <c r="O17" s="104"/>
      <c r="P17" s="105"/>
    </row>
    <row r="18" spans="1:16" ht="14.25" customHeight="1">
      <c r="A18" s="106" t="s">
        <v>154</v>
      </c>
      <c r="B18" s="91"/>
      <c r="C18" s="91" t="s">
        <v>178</v>
      </c>
      <c r="D18" s="91"/>
      <c r="E18" s="91"/>
      <c r="F18" s="91"/>
      <c r="G18" s="91"/>
      <c r="H18" s="91"/>
      <c r="I18" s="91"/>
      <c r="J18" s="91"/>
      <c r="K18" s="91"/>
      <c r="L18" s="91"/>
      <c r="M18" s="107"/>
      <c r="N18" s="107"/>
      <c r="O18" s="107"/>
      <c r="P18" s="108"/>
    </row>
    <row r="19" spans="1:16" s="16" customFormat="1" ht="14.25" customHeight="1">
      <c r="A19" s="103"/>
      <c r="B19" s="92"/>
      <c r="C19" s="92" t="s">
        <v>179</v>
      </c>
      <c r="D19" s="92"/>
      <c r="E19" s="92"/>
      <c r="F19" s="92"/>
      <c r="G19" s="92"/>
      <c r="H19" s="92"/>
      <c r="I19" s="92"/>
      <c r="J19" s="92"/>
      <c r="K19" s="92"/>
      <c r="L19" s="92"/>
      <c r="M19" s="104">
        <v>0</v>
      </c>
      <c r="N19" s="104"/>
      <c r="O19" s="104"/>
      <c r="P19" s="105"/>
    </row>
    <row r="20" spans="1:16" ht="14.25" customHeight="1">
      <c r="A20" s="103"/>
      <c r="B20" s="92"/>
      <c r="C20" s="92" t="s">
        <v>180</v>
      </c>
      <c r="D20" s="92"/>
      <c r="E20" s="92"/>
      <c r="F20" s="92"/>
      <c r="G20" s="92"/>
      <c r="H20" s="92"/>
      <c r="I20" s="92"/>
      <c r="J20" s="92"/>
      <c r="K20" s="92"/>
      <c r="L20" s="92"/>
      <c r="M20" s="104">
        <v>0</v>
      </c>
      <c r="N20" s="104"/>
      <c r="O20" s="104"/>
      <c r="P20" s="105"/>
    </row>
    <row r="21" spans="1:16" ht="14.25" customHeight="1">
      <c r="A21" s="103" t="s">
        <v>155</v>
      </c>
      <c r="B21" s="92"/>
      <c r="C21" s="92" t="s">
        <v>181</v>
      </c>
      <c r="D21" s="92"/>
      <c r="E21" s="92"/>
      <c r="F21" s="92"/>
      <c r="G21" s="92"/>
      <c r="H21" s="92"/>
      <c r="I21" s="92"/>
      <c r="J21" s="92"/>
      <c r="K21" s="92"/>
      <c r="L21" s="92"/>
      <c r="M21" s="104">
        <f>SUM(M14:M20)</f>
        <v>10898607</v>
      </c>
      <c r="N21" s="104"/>
      <c r="O21" s="104"/>
      <c r="P21" s="105"/>
    </row>
    <row r="22" spans="1:16" ht="14.25" customHeight="1">
      <c r="A22" s="106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107"/>
      <c r="N22" s="107"/>
      <c r="O22" s="107"/>
      <c r="P22" s="108"/>
    </row>
    <row r="23" spans="1:16" ht="14.25" customHeight="1">
      <c r="A23" s="109" t="s">
        <v>182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104"/>
      <c r="N23" s="104"/>
      <c r="O23" s="104"/>
      <c r="P23" s="105"/>
    </row>
    <row r="24" spans="1:16" ht="14.25" customHeight="1">
      <c r="A24" s="103" t="s">
        <v>150</v>
      </c>
      <c r="B24" s="92"/>
      <c r="C24" s="92" t="s">
        <v>183</v>
      </c>
      <c r="D24" s="92"/>
      <c r="E24" s="92"/>
      <c r="F24" s="92"/>
      <c r="G24" s="92"/>
      <c r="H24" s="92"/>
      <c r="I24" s="92"/>
      <c r="J24" s="92"/>
      <c r="K24" s="92"/>
      <c r="L24" s="92"/>
      <c r="M24" s="104">
        <v>167715</v>
      </c>
      <c r="N24" s="104"/>
      <c r="O24" s="104"/>
      <c r="P24" s="105"/>
    </row>
    <row r="25" spans="1:16" ht="14.25" customHeight="1">
      <c r="A25" s="103" t="s">
        <v>151</v>
      </c>
      <c r="B25" s="92"/>
      <c r="C25" s="92" t="s">
        <v>258</v>
      </c>
      <c r="D25" s="92"/>
      <c r="E25" s="92"/>
      <c r="F25" s="92"/>
      <c r="G25" s="92"/>
      <c r="H25" s="92"/>
      <c r="I25" s="92"/>
      <c r="J25" s="92"/>
      <c r="K25" s="92"/>
      <c r="L25" s="92"/>
      <c r="M25" s="128">
        <f>1000000*0.9</f>
        <v>900000</v>
      </c>
      <c r="N25" s="128"/>
      <c r="O25" s="104"/>
      <c r="P25" s="105"/>
    </row>
    <row r="26" spans="1:16" ht="14.25" customHeight="1">
      <c r="A26" s="110" t="s">
        <v>184</v>
      </c>
      <c r="B26" s="111"/>
      <c r="C26" s="111" t="s">
        <v>185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2">
        <v>0</v>
      </c>
      <c r="N26" s="112"/>
      <c r="O26" s="112"/>
      <c r="P26" s="113"/>
    </row>
    <row r="27" spans="1:16" ht="14.25" customHeight="1">
      <c r="A27" s="106"/>
      <c r="B27" s="91"/>
      <c r="C27" s="91" t="s">
        <v>186</v>
      </c>
      <c r="D27" s="91"/>
      <c r="E27" s="91"/>
      <c r="F27" s="91"/>
      <c r="G27" s="91"/>
      <c r="H27" s="91"/>
      <c r="I27" s="91"/>
      <c r="J27" s="91"/>
      <c r="K27" s="91"/>
      <c r="L27" s="91"/>
      <c r="M27" s="107"/>
      <c r="N27" s="107"/>
      <c r="O27" s="107"/>
      <c r="P27" s="108"/>
    </row>
    <row r="28" spans="1:16" ht="14.25" customHeight="1">
      <c r="A28" s="103"/>
      <c r="B28" s="92"/>
      <c r="C28" s="92" t="s">
        <v>187</v>
      </c>
      <c r="D28" s="92"/>
      <c r="E28" s="92"/>
      <c r="F28" s="92"/>
      <c r="G28" s="92"/>
      <c r="H28" s="92"/>
      <c r="I28" s="92"/>
      <c r="J28" s="92"/>
      <c r="K28" s="92"/>
      <c r="L28" s="92"/>
      <c r="M28" s="119">
        <f>'Form2 672'!$K$73</f>
        <v>3332646</v>
      </c>
      <c r="N28" s="119"/>
      <c r="O28" s="119"/>
      <c r="P28" s="105"/>
    </row>
    <row r="29" spans="1:16" ht="14.25" customHeight="1">
      <c r="A29" s="103"/>
      <c r="B29" s="92"/>
      <c r="C29" s="92" t="s">
        <v>188</v>
      </c>
      <c r="D29" s="92"/>
      <c r="E29" s="92"/>
      <c r="F29" s="92"/>
      <c r="G29" s="92"/>
      <c r="H29" s="92"/>
      <c r="I29" s="92"/>
      <c r="J29" s="92"/>
      <c r="K29" s="92"/>
      <c r="L29" s="92"/>
      <c r="M29" s="119">
        <f>'Form2 672'!$M$73</f>
        <v>6498246</v>
      </c>
      <c r="N29" s="119"/>
      <c r="O29" s="119"/>
      <c r="P29" s="105"/>
    </row>
    <row r="30" spans="1:16" ht="14.25" customHeight="1">
      <c r="A30" s="103" t="s">
        <v>189</v>
      </c>
      <c r="B30" s="92"/>
      <c r="C30" s="92" t="s">
        <v>190</v>
      </c>
      <c r="D30" s="92"/>
      <c r="E30" s="92"/>
      <c r="F30" s="92"/>
      <c r="G30" s="92"/>
      <c r="H30" s="92"/>
      <c r="I30" s="92"/>
      <c r="J30" s="92"/>
      <c r="K30" s="92"/>
      <c r="L30" s="92"/>
      <c r="M30" s="104">
        <f>SUM(M24:M29)</f>
        <v>10898607</v>
      </c>
      <c r="N30" s="104"/>
      <c r="O30" s="104"/>
      <c r="P30" s="105"/>
    </row>
    <row r="31" spans="1:16" ht="14.25" customHeight="1">
      <c r="A31" s="103" t="s">
        <v>191</v>
      </c>
      <c r="B31" s="92"/>
      <c r="C31" s="92" t="s">
        <v>192</v>
      </c>
      <c r="D31" s="92"/>
      <c r="E31" s="92"/>
      <c r="F31" s="92"/>
      <c r="G31" s="92"/>
      <c r="H31" s="92"/>
      <c r="I31" s="92"/>
      <c r="J31" s="92"/>
      <c r="K31" s="92"/>
      <c r="L31" s="92"/>
      <c r="M31" s="104">
        <f>SUM(M21-M30)</f>
        <v>0</v>
      </c>
      <c r="N31" s="104"/>
      <c r="O31" s="104"/>
      <c r="P31" s="105"/>
    </row>
    <row r="32" spans="1:16" ht="14.25" customHeight="1">
      <c r="A32" s="106" t="s">
        <v>193</v>
      </c>
      <c r="B32" s="91"/>
      <c r="C32" s="91" t="s">
        <v>194</v>
      </c>
      <c r="D32" s="91"/>
      <c r="E32" s="91"/>
      <c r="F32" s="91"/>
      <c r="G32" s="91"/>
      <c r="H32" s="91"/>
      <c r="I32" s="91"/>
      <c r="J32" s="91"/>
      <c r="K32" s="91"/>
      <c r="L32" s="91"/>
      <c r="M32" s="107"/>
      <c r="N32" s="107"/>
      <c r="O32" s="107"/>
      <c r="P32" s="108"/>
    </row>
    <row r="33" spans="1:16" ht="14.25" customHeight="1">
      <c r="A33" s="103"/>
      <c r="B33" s="92"/>
      <c r="C33" s="92" t="s">
        <v>195</v>
      </c>
      <c r="D33" s="92"/>
      <c r="E33" s="92"/>
      <c r="F33" s="92"/>
      <c r="G33" s="92"/>
      <c r="H33" s="92"/>
      <c r="I33" s="92"/>
      <c r="J33" s="92"/>
      <c r="K33" s="92"/>
      <c r="L33" s="92"/>
      <c r="M33" s="104">
        <v>0</v>
      </c>
      <c r="N33" s="104"/>
      <c r="O33" s="104"/>
      <c r="P33" s="105"/>
    </row>
    <row r="34" spans="1:16" ht="14.25" customHeight="1">
      <c r="A34" s="103" t="s">
        <v>196</v>
      </c>
      <c r="B34" s="92"/>
      <c r="C34" s="92" t="s">
        <v>197</v>
      </c>
      <c r="D34" s="92"/>
      <c r="E34" s="92"/>
      <c r="F34" s="92"/>
      <c r="G34" s="92"/>
      <c r="H34" s="92"/>
      <c r="I34" s="92"/>
      <c r="J34" s="92"/>
      <c r="K34" s="92"/>
      <c r="L34" s="92"/>
      <c r="M34" s="104">
        <f>SUM(M31,M33)</f>
        <v>0</v>
      </c>
      <c r="N34" s="104"/>
      <c r="O34" s="104"/>
      <c r="P34" s="105"/>
    </row>
    <row r="35" spans="1:16" ht="14.25" customHeight="1">
      <c r="A35" s="103" t="s">
        <v>198</v>
      </c>
      <c r="B35" s="92"/>
      <c r="C35" s="92" t="s">
        <v>199</v>
      </c>
      <c r="D35" s="92"/>
      <c r="E35" s="92"/>
      <c r="F35" s="92"/>
      <c r="G35" s="92"/>
      <c r="H35" s="92"/>
      <c r="I35" s="92"/>
      <c r="J35" s="92"/>
      <c r="K35" s="92"/>
      <c r="L35" s="92"/>
      <c r="M35" s="104">
        <v>0</v>
      </c>
      <c r="N35" s="104"/>
      <c r="O35" s="104"/>
      <c r="P35" s="105"/>
    </row>
    <row r="36" spans="1:16" ht="14.25" customHeight="1">
      <c r="A36" s="103" t="s">
        <v>200</v>
      </c>
      <c r="B36" s="92"/>
      <c r="C36" s="92" t="s">
        <v>201</v>
      </c>
      <c r="D36" s="92"/>
      <c r="E36" s="92"/>
      <c r="F36" s="92"/>
      <c r="G36" s="92"/>
      <c r="H36" s="92"/>
      <c r="I36" s="92"/>
      <c r="J36" s="92"/>
      <c r="K36" s="92"/>
      <c r="L36" s="92"/>
      <c r="M36" s="104">
        <f>SUM(M34-M35)</f>
        <v>0</v>
      </c>
      <c r="N36" s="104"/>
      <c r="O36" s="104"/>
      <c r="P36" s="105"/>
    </row>
    <row r="37" spans="1:16" ht="14.25" customHeight="1">
      <c r="A37" s="103" t="s">
        <v>202</v>
      </c>
      <c r="B37" s="92"/>
      <c r="C37" s="92" t="s">
        <v>203</v>
      </c>
      <c r="D37" s="92"/>
      <c r="E37" s="92"/>
      <c r="F37" s="92"/>
      <c r="G37" s="92"/>
      <c r="H37" s="92"/>
      <c r="I37" s="92"/>
      <c r="J37" s="92"/>
      <c r="K37" s="92"/>
      <c r="L37" s="92"/>
      <c r="M37" s="114" t="s">
        <v>204</v>
      </c>
      <c r="N37" s="114" t="s">
        <v>204</v>
      </c>
      <c r="O37" s="114" t="s">
        <v>204</v>
      </c>
      <c r="P37" s="105"/>
    </row>
    <row r="38" spans="1:16" ht="14.25" customHeight="1">
      <c r="A38" s="103" t="s">
        <v>205</v>
      </c>
      <c r="B38" s="92"/>
      <c r="C38" s="92" t="s">
        <v>206</v>
      </c>
      <c r="D38" s="92"/>
      <c r="E38" s="92"/>
      <c r="F38" s="92"/>
      <c r="G38" s="92"/>
      <c r="H38" s="92"/>
      <c r="I38" s="92"/>
      <c r="J38" s="92"/>
      <c r="K38" s="92"/>
      <c r="L38" s="92"/>
      <c r="M38" s="104">
        <f>SUM(M34-M35)</f>
        <v>0</v>
      </c>
      <c r="N38" s="104"/>
      <c r="O38" s="104"/>
      <c r="P38" s="105"/>
    </row>
    <row r="39" spans="1:16" ht="14.25" customHeight="1" thickBot="1">
      <c r="A39" s="115" t="s">
        <v>207</v>
      </c>
      <c r="B39" s="116"/>
      <c r="C39" s="116" t="s">
        <v>208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30">
        <f>M38/(O8/100)</f>
        <v>0</v>
      </c>
      <c r="N39" s="130"/>
      <c r="O39" s="117"/>
      <c r="P39" s="118"/>
    </row>
    <row r="40" spans="1:16" ht="13.5" thickTop="1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</row>
    <row r="41" spans="1:16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185"/>
      <c r="O41" s="91"/>
      <c r="P41" s="91"/>
    </row>
    <row r="42" spans="1:16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</row>
    <row r="43" spans="1:16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185"/>
      <c r="O43" s="91"/>
      <c r="P43" s="91"/>
    </row>
    <row r="44" spans="1:16">
      <c r="M44" s="184"/>
    </row>
  </sheetData>
  <mergeCells count="4">
    <mergeCell ref="J8:L8"/>
    <mergeCell ref="K7:L7"/>
    <mergeCell ref="O8:P8"/>
    <mergeCell ref="O7:P7"/>
  </mergeCells>
  <phoneticPr fontId="11" type="noConversion"/>
  <printOptions horizontalCentered="1"/>
  <pageMargins left="0.25" right="0.25" top="0.25" bottom="0.25" header="0.75" footer="0.5"/>
  <pageSetup paperSize="5" scale="99" orientation="landscape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Form1 371</vt:lpstr>
      <vt:lpstr>Form1 671</vt:lpstr>
      <vt:lpstr>Form1 672</vt:lpstr>
      <vt:lpstr>Form2 371</vt:lpstr>
      <vt:lpstr>Form2 671</vt:lpstr>
      <vt:lpstr>Form2 672</vt:lpstr>
      <vt:lpstr>Form4b 371</vt:lpstr>
      <vt:lpstr>Form4b 671</vt:lpstr>
      <vt:lpstr>Form4b 672</vt:lpstr>
      <vt:lpstr>Form1 677</vt:lpstr>
      <vt:lpstr>Form2 677</vt:lpstr>
      <vt:lpstr>Form 4b 677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Damon Tsouklis</cp:lastModifiedBy>
  <cp:lastPrinted>2009-12-07T22:24:35Z</cp:lastPrinted>
  <dcterms:created xsi:type="dcterms:W3CDTF">2001-05-25T15:00:12Z</dcterms:created>
  <dcterms:modified xsi:type="dcterms:W3CDTF">2009-12-08T20:20:03Z</dcterms:modified>
</cp:coreProperties>
</file>